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MTG Communication\2022\Q322 VPLAY\"/>
    </mc:Choice>
  </mc:AlternateContent>
  <xr:revisionPtr revIDLastSave="0" documentId="13_ncr:1_{42649EB2-FAA0-490A-AFE5-009B944CB20F}" xr6:coauthVersionLast="47" xr6:coauthVersionMax="47" xr10:uidLastSave="{00000000-0000-0000-0000-000000000000}"/>
  <bookViews>
    <workbookView xWindow="-110" yWindow="-110" windowWidth="19420" windowHeight="1042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65" r:id="rId10"/>
    <sheet name="7 ND Q" sheetId="58" r:id="rId11"/>
    <sheet name="8 CE Q" sheetId="59" r:id="rId12"/>
    <sheet name="9 VCB" sheetId="73" r:id="rId13"/>
    <sheet name="10 Adjusted " sheetId="83" r:id="rId14"/>
    <sheet name="11 Allente" sheetId="90" r:id="rId15"/>
    <sheet name="Full year historic data --&gt;&gt;" sheetId="88" r:id="rId16"/>
    <sheet name="12 IS FY" sheetId="49" r:id="rId17"/>
    <sheet name="13 BS FY" sheetId="51" r:id="rId18"/>
    <sheet name="14 EQ FY" sheetId="61" r:id="rId19"/>
    <sheet name="15 CF FY" sheetId="53" r:id="rId20"/>
    <sheet name="Other information --&gt;&gt;" sheetId="89" r:id="rId21"/>
    <sheet name="16 IS Restatement" sheetId="84" r:id="rId22"/>
    <sheet name="17 IS FY old" sheetId="87" r:id="rId23"/>
    <sheet name="Sheet1" sheetId="42" state="hidden" r:id="rId24"/>
    <sheet name="IB6-IB8" sheetId="30" state="hidden" r:id="rId25"/>
    <sheet name="NENT P KPI" sheetId="28"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00" localSheetId="4">#REF!</definedName>
    <definedName name="_000" localSheetId="17">#REF!</definedName>
    <definedName name="_000" localSheetId="5">#REF!</definedName>
    <definedName name="_000" localSheetId="9">#REF!</definedName>
    <definedName name="_000" localSheetId="2">#REF!</definedName>
    <definedName name="_000" localSheetId="25">#REF!</definedName>
    <definedName name="_000">#REF!</definedName>
    <definedName name="_00001" localSheetId="4">#REF!</definedName>
    <definedName name="_00001" localSheetId="17">#REF!</definedName>
    <definedName name="_00001" localSheetId="5">#REF!</definedName>
    <definedName name="_00001" localSheetId="9">#REF!</definedName>
    <definedName name="_00001" localSheetId="2">#REF!</definedName>
    <definedName name="_00001" localSheetId="25">#REF!</definedName>
    <definedName name="_00001">#REF!</definedName>
    <definedName name="_0002" localSheetId="4">#REF!</definedName>
    <definedName name="_0002" localSheetId="17">#REF!</definedName>
    <definedName name="_0002" localSheetId="5">#REF!</definedName>
    <definedName name="_0002" localSheetId="9">#REF!</definedName>
    <definedName name="_0002" localSheetId="2">#REF!</definedName>
    <definedName name="_0002" localSheetId="25">#REF!</definedName>
    <definedName name="_0002">#REF!</definedName>
    <definedName name="_07_Feb_97">"head"</definedName>
    <definedName name="_1997" localSheetId="4">#REF!</definedName>
    <definedName name="_1997" localSheetId="17">#REF!</definedName>
    <definedName name="_1997" localSheetId="5">#REF!</definedName>
    <definedName name="_1997" localSheetId="9">#REF!</definedName>
    <definedName name="_1997" localSheetId="2">#REF!</definedName>
    <definedName name="_1997" localSheetId="25">#REF!</definedName>
    <definedName name="_1997">#REF!</definedName>
    <definedName name="_50__Special_Reserve" localSheetId="4">#REF!</definedName>
    <definedName name="_50__Special_Reserve" localSheetId="17">#REF!</definedName>
    <definedName name="_50__Special_Reserve" localSheetId="5">#REF!</definedName>
    <definedName name="_50__Special_Reserve" localSheetId="9">#REF!</definedName>
    <definedName name="_50__Special_Reserve" localSheetId="2">#REF!</definedName>
    <definedName name="_50__Special_Reserve" localSheetId="25">#REF!</definedName>
    <definedName name="_50__Special_Reserve">#REF!</definedName>
    <definedName name="_ADJ3" localSheetId="4">#REF!</definedName>
    <definedName name="_ADJ3" localSheetId="17">#REF!</definedName>
    <definedName name="_ADJ3" localSheetId="5">#REF!</definedName>
    <definedName name="_ADJ3" localSheetId="9">#REF!</definedName>
    <definedName name="_ADJ3" localSheetId="2">#REF!</definedName>
    <definedName name="_ADJ3" localSheetId="25">#REF!</definedName>
    <definedName name="_ADJ3">#REF!</definedName>
    <definedName name="_ADJ4" localSheetId="4">#REF!</definedName>
    <definedName name="_ADJ4" localSheetId="17">#REF!</definedName>
    <definedName name="_ADJ4" localSheetId="5">#REF!</definedName>
    <definedName name="_ADJ4" localSheetId="9">#REF!</definedName>
    <definedName name="_ADJ4" localSheetId="2">#REF!</definedName>
    <definedName name="_ADJ4" localSheetId="25">#REF!</definedName>
    <definedName name="_ADJ4">#REF!</definedName>
    <definedName name="_ADJ5" localSheetId="4">#REF!</definedName>
    <definedName name="_ADJ5" localSheetId="17">#REF!</definedName>
    <definedName name="_ADJ5" localSheetId="5">#REF!</definedName>
    <definedName name="_ADJ5" localSheetId="9">#REF!</definedName>
    <definedName name="_ADJ5" localSheetId="2">#REF!</definedName>
    <definedName name="_ADJ5" localSheetId="25">#REF!</definedName>
    <definedName name="_ADJ5">#REF!</definedName>
    <definedName name="_ADJ6" localSheetId="4">#REF!</definedName>
    <definedName name="_ADJ6" localSheetId="17">#REF!</definedName>
    <definedName name="_ADJ6" localSheetId="5">#REF!</definedName>
    <definedName name="_ADJ6" localSheetId="9">#REF!</definedName>
    <definedName name="_ADJ6" localSheetId="2">#REF!</definedName>
    <definedName name="_ADJ6" localSheetId="25">#REF!</definedName>
    <definedName name="_ADJ6">#REF!</definedName>
    <definedName name="_age01">[1]CASINO2!$U$614</definedName>
    <definedName name="_age02">[1]CASINO2!$V$614</definedName>
    <definedName name="_age2000">[1]CASINO2!$T$614</definedName>
    <definedName name="_age92" localSheetId="4">#REF!</definedName>
    <definedName name="_age92" localSheetId="17">#REF!</definedName>
    <definedName name="_age92" localSheetId="5">#REF!</definedName>
    <definedName name="_age92" localSheetId="9">#REF!</definedName>
    <definedName name="_age92" localSheetId="2">#REF!</definedName>
    <definedName name="_age92" localSheetId="25">#REF!</definedName>
    <definedName name="_age92">#REF!</definedName>
    <definedName name="_age93" localSheetId="4">#REF!</definedName>
    <definedName name="_age93" localSheetId="17">#REF!</definedName>
    <definedName name="_age93" localSheetId="5">#REF!</definedName>
    <definedName name="_age93" localSheetId="9">#REF!</definedName>
    <definedName name="_age93" localSheetId="2">#REF!</definedName>
    <definedName name="_age93" localSheetId="25">#REF!</definedName>
    <definedName name="_age93">#REF!</definedName>
    <definedName name="_age94" localSheetId="4">#REF!</definedName>
    <definedName name="_age94" localSheetId="17">#REF!</definedName>
    <definedName name="_age94" localSheetId="5">#REF!</definedName>
    <definedName name="_age94" localSheetId="9">#REF!</definedName>
    <definedName name="_age94" localSheetId="2">#REF!</definedName>
    <definedName name="_age94" localSheetId="25">#REF!</definedName>
    <definedName name="_age94">#REF!</definedName>
    <definedName name="_age95" localSheetId="4">#REF!</definedName>
    <definedName name="_age95" localSheetId="17">#REF!</definedName>
    <definedName name="_age95" localSheetId="5">#REF!</definedName>
    <definedName name="_age95" localSheetId="9">#REF!</definedName>
    <definedName name="_age95" localSheetId="2">#REF!</definedName>
    <definedName name="_age95" localSheetId="25">#REF!</definedName>
    <definedName name="_age95">#REF!</definedName>
    <definedName name="_age96" localSheetId="4">#REF!</definedName>
    <definedName name="_age96" localSheetId="17">#REF!</definedName>
    <definedName name="_age96" localSheetId="5">#REF!</definedName>
    <definedName name="_age96" localSheetId="9">#REF!</definedName>
    <definedName name="_age96" localSheetId="2">#REF!</definedName>
    <definedName name="_age96" localSheetId="25">#REF!</definedName>
    <definedName name="_age96">#REF!</definedName>
    <definedName name="_age97" localSheetId="4">#REF!</definedName>
    <definedName name="_age97" localSheetId="17">#REF!</definedName>
    <definedName name="_age97" localSheetId="5">#REF!</definedName>
    <definedName name="_age97" localSheetId="9">#REF!</definedName>
    <definedName name="_age97" localSheetId="2">#REF!</definedName>
    <definedName name="_age97" localSheetId="25">#REF!</definedName>
    <definedName name="_age97">#REF!</definedName>
    <definedName name="_age98" localSheetId="4">#REF!</definedName>
    <definedName name="_age98" localSheetId="17">#REF!</definedName>
    <definedName name="_age98" localSheetId="5">#REF!</definedName>
    <definedName name="_age98" localSheetId="9">#REF!</definedName>
    <definedName name="_age98" localSheetId="2">#REF!</definedName>
    <definedName name="_age98" localSheetId="25">#REF!</definedName>
    <definedName name="_age98">#REF!</definedName>
    <definedName name="_age99" localSheetId="4">#REF!</definedName>
    <definedName name="_age99" localSheetId="17">#REF!</definedName>
    <definedName name="_age99" localSheetId="5">#REF!</definedName>
    <definedName name="_age99" localSheetId="9">#REF!</definedName>
    <definedName name="_age99" localSheetId="2">#REF!</definedName>
    <definedName name="_age99" localSheetId="25">#REF!</definedName>
    <definedName name="_age99">#REF!</definedName>
    <definedName name="_art1" localSheetId="4">#REF!</definedName>
    <definedName name="_art1" localSheetId="17">#REF!</definedName>
    <definedName name="_art1" localSheetId="5">#REF!</definedName>
    <definedName name="_art1" localSheetId="9">#REF!</definedName>
    <definedName name="_art1" localSheetId="2">#REF!</definedName>
    <definedName name="_art1" localSheetId="25">#REF!</definedName>
    <definedName name="_art1">#REF!</definedName>
    <definedName name="_art10" localSheetId="4">#REF!</definedName>
    <definedName name="_art10" localSheetId="17">#REF!</definedName>
    <definedName name="_art10" localSheetId="5">#REF!</definedName>
    <definedName name="_art10" localSheetId="9">#REF!</definedName>
    <definedName name="_art10" localSheetId="2">#REF!</definedName>
    <definedName name="_art10" localSheetId="25">#REF!</definedName>
    <definedName name="_art10">#REF!</definedName>
    <definedName name="_art2" localSheetId="4">#REF!</definedName>
    <definedName name="_art2" localSheetId="17">#REF!</definedName>
    <definedName name="_art2" localSheetId="5">#REF!</definedName>
    <definedName name="_art2" localSheetId="9">#REF!</definedName>
    <definedName name="_art2" localSheetId="2">#REF!</definedName>
    <definedName name="_art2" localSheetId="25">#REF!</definedName>
    <definedName name="_art2">#REF!</definedName>
    <definedName name="_art3" localSheetId="4">#REF!</definedName>
    <definedName name="_art3" localSheetId="17">#REF!</definedName>
    <definedName name="_art3" localSheetId="5">#REF!</definedName>
    <definedName name="_art3" localSheetId="9">#REF!</definedName>
    <definedName name="_art3" localSheetId="2">#REF!</definedName>
    <definedName name="_art3" localSheetId="25">#REF!</definedName>
    <definedName name="_art3">#REF!</definedName>
    <definedName name="_art4" localSheetId="4">#REF!</definedName>
    <definedName name="_art4" localSheetId="17">#REF!</definedName>
    <definedName name="_art4" localSheetId="5">#REF!</definedName>
    <definedName name="_art4" localSheetId="9">#REF!</definedName>
    <definedName name="_art4" localSheetId="2">#REF!</definedName>
    <definedName name="_art4" localSheetId="25">#REF!</definedName>
    <definedName name="_art4">#REF!</definedName>
    <definedName name="_art5" localSheetId="4">#REF!</definedName>
    <definedName name="_art5" localSheetId="17">#REF!</definedName>
    <definedName name="_art5" localSheetId="5">#REF!</definedName>
    <definedName name="_art5" localSheetId="9">#REF!</definedName>
    <definedName name="_art5" localSheetId="2">#REF!</definedName>
    <definedName name="_art5" localSheetId="25">#REF!</definedName>
    <definedName name="_art5">#REF!</definedName>
    <definedName name="_art6" localSheetId="4">#REF!</definedName>
    <definedName name="_art6" localSheetId="17">#REF!</definedName>
    <definedName name="_art6" localSheetId="5">#REF!</definedName>
    <definedName name="_art6" localSheetId="9">#REF!</definedName>
    <definedName name="_art6" localSheetId="2">#REF!</definedName>
    <definedName name="_art6" localSheetId="25">#REF!</definedName>
    <definedName name="_art6">#REF!</definedName>
    <definedName name="_art7" localSheetId="4">#REF!</definedName>
    <definedName name="_art7" localSheetId="17">#REF!</definedName>
    <definedName name="_art7" localSheetId="5">#REF!</definedName>
    <definedName name="_art7" localSheetId="9">#REF!</definedName>
    <definedName name="_art7" localSheetId="2">#REF!</definedName>
    <definedName name="_art7" localSheetId="25">#REF!</definedName>
    <definedName name="_art7">#REF!</definedName>
    <definedName name="_art8" localSheetId="4">#REF!</definedName>
    <definedName name="_art8" localSheetId="17">#REF!</definedName>
    <definedName name="_art8" localSheetId="5">#REF!</definedName>
    <definedName name="_art8" localSheetId="9">#REF!</definedName>
    <definedName name="_art8" localSheetId="2">#REF!</definedName>
    <definedName name="_art8" localSheetId="25">#REF!</definedName>
    <definedName name="_art8">#REF!</definedName>
    <definedName name="_art9" localSheetId="4">#REF!</definedName>
    <definedName name="_art9" localSheetId="17">#REF!</definedName>
    <definedName name="_art9" localSheetId="5">#REF!</definedName>
    <definedName name="_art9" localSheetId="9">#REF!</definedName>
    <definedName name="_art9" localSheetId="2">#REF!</definedName>
    <definedName name="_art9" localSheetId="25">#REF!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7">'[3]DCF old'!#REF!</definedName>
    <definedName name="_div1" localSheetId="5">'[3]DCF old'!#REF!</definedName>
    <definedName name="_div1" localSheetId="9">'[3]DCF old'!#REF!</definedName>
    <definedName name="_div1" localSheetId="2">'[3]DCF old'!#REF!</definedName>
    <definedName name="_div1" localSheetId="25">'[3]DCF old'!#REF!</definedName>
    <definedName name="_div1">'[3]DCF old'!#REF!</definedName>
    <definedName name="_div12" localSheetId="4">'[3]DCF old'!#REF!</definedName>
    <definedName name="_div12" localSheetId="17">'[3]DCF old'!#REF!</definedName>
    <definedName name="_div12" localSheetId="5">'[3]DCF old'!#REF!</definedName>
    <definedName name="_div12" localSheetId="9">'[3]DCF old'!#REF!</definedName>
    <definedName name="_div12" localSheetId="2">'[3]DCF old'!#REF!</definedName>
    <definedName name="_div12" localSheetId="25">'[3]DCF old'!#REF!</definedName>
    <definedName name="_div12">'[3]DCF old'!#REF!</definedName>
    <definedName name="_div2" localSheetId="4">#REF!</definedName>
    <definedName name="_div2" localSheetId="17">#REF!</definedName>
    <definedName name="_div2" localSheetId="5">#REF!</definedName>
    <definedName name="_div2" localSheetId="9">#REF!</definedName>
    <definedName name="_div2" localSheetId="2">#REF!</definedName>
    <definedName name="_div2" localSheetId="25">#REF!</definedName>
    <definedName name="_div2">#REF!</definedName>
    <definedName name="_div3" localSheetId="4">'[3]DCF old'!#REF!</definedName>
    <definedName name="_div3" localSheetId="17">'[3]DCF old'!#REF!</definedName>
    <definedName name="_div3" localSheetId="5">'[3]DCF old'!#REF!</definedName>
    <definedName name="_div3" localSheetId="9">'[3]DCF old'!#REF!</definedName>
    <definedName name="_div3" localSheetId="2">'[3]DCF old'!#REF!</definedName>
    <definedName name="_div3" localSheetId="25">'[3]DCF old'!#REF!</definedName>
    <definedName name="_div3">'[3]DCF old'!#REF!</definedName>
    <definedName name="_div4" localSheetId="4">#REF!</definedName>
    <definedName name="_div4" localSheetId="17">#REF!</definedName>
    <definedName name="_div4" localSheetId="5">#REF!</definedName>
    <definedName name="_div4" localSheetId="9">#REF!</definedName>
    <definedName name="_div4" localSheetId="2">#REF!</definedName>
    <definedName name="_div4" localSheetId="25">#REF!</definedName>
    <definedName name="_div4">#REF!</definedName>
    <definedName name="_div5" localSheetId="4">#REF!</definedName>
    <definedName name="_div5" localSheetId="17">#REF!</definedName>
    <definedName name="_div5" localSheetId="5">#REF!</definedName>
    <definedName name="_div5" localSheetId="9">#REF!</definedName>
    <definedName name="_div5" localSheetId="2">#REF!</definedName>
    <definedName name="_div5" localSheetId="25">#REF!</definedName>
    <definedName name="_div5">#REF!</definedName>
    <definedName name="_div6" localSheetId="4">#REF!</definedName>
    <definedName name="_div6" localSheetId="17">#REF!</definedName>
    <definedName name="_div6" localSheetId="5">#REF!</definedName>
    <definedName name="_div6" localSheetId="9">#REF!</definedName>
    <definedName name="_div6" localSheetId="2">#REF!</definedName>
    <definedName name="_div6" localSheetId="25">#REF!</definedName>
    <definedName name="_div6">#REF!</definedName>
    <definedName name="_div7" localSheetId="4">#REF!</definedName>
    <definedName name="_div7" localSheetId="17">#REF!</definedName>
    <definedName name="_div7" localSheetId="5">#REF!</definedName>
    <definedName name="_div7" localSheetId="9">#REF!</definedName>
    <definedName name="_div7" localSheetId="2">#REF!</definedName>
    <definedName name="_div7" localSheetId="25">#REF!</definedName>
    <definedName name="_div7">#REF!</definedName>
    <definedName name="_div8" localSheetId="4">#REF!</definedName>
    <definedName name="_div8" localSheetId="17">#REF!</definedName>
    <definedName name="_div8" localSheetId="5">#REF!</definedName>
    <definedName name="_div8" localSheetId="9">#REF!</definedName>
    <definedName name="_div8" localSheetId="2">#REF!</definedName>
    <definedName name="_div8" localSheetId="25">#REF!</definedName>
    <definedName name="_div8">#REF!</definedName>
    <definedName name="_div9" localSheetId="4">#REF!</definedName>
    <definedName name="_div9" localSheetId="17">#REF!</definedName>
    <definedName name="_div9" localSheetId="5">#REF!</definedName>
    <definedName name="_div9" localSheetId="9">#REF!</definedName>
    <definedName name="_div9" localSheetId="2">#REF!</definedName>
    <definedName name="_div9" localSheetId="25">#REF!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7">#REF!</definedName>
    <definedName name="_EXX88" localSheetId="5">#REF!</definedName>
    <definedName name="_EXX88" localSheetId="9">#REF!</definedName>
    <definedName name="_EXX88" localSheetId="2">#REF!</definedName>
    <definedName name="_EXX88" localSheetId="25">#REF!</definedName>
    <definedName name="_EXX88">#REF!</definedName>
    <definedName name="_EXX89" localSheetId="4">#REF!</definedName>
    <definedName name="_EXX89" localSheetId="17">#REF!</definedName>
    <definedName name="_EXX89" localSheetId="5">#REF!</definedName>
    <definedName name="_EXX89" localSheetId="9">#REF!</definedName>
    <definedName name="_EXX89" localSheetId="2">#REF!</definedName>
    <definedName name="_EXX89" localSheetId="25">#REF!</definedName>
    <definedName name="_EXX89">#REF!</definedName>
    <definedName name="_EXX90" localSheetId="4">#REF!</definedName>
    <definedName name="_EXX90" localSheetId="17">#REF!</definedName>
    <definedName name="_EXX90" localSheetId="5">#REF!</definedName>
    <definedName name="_EXX90" localSheetId="9">#REF!</definedName>
    <definedName name="_EXX90" localSheetId="2">#REF!</definedName>
    <definedName name="_EXX90" localSheetId="25">#REF!</definedName>
    <definedName name="_EXX90">#REF!</definedName>
    <definedName name="_fun1" localSheetId="4">#REF!</definedName>
    <definedName name="_fun1" localSheetId="17">#REF!</definedName>
    <definedName name="_fun1" localSheetId="5">#REF!</definedName>
    <definedName name="_fun1" localSheetId="9">#REF!</definedName>
    <definedName name="_fun1" localSheetId="2">#REF!</definedName>
    <definedName name="_fun1" localSheetId="25">#REF!</definedName>
    <definedName name="_fun1">#REF!</definedName>
    <definedName name="_fun2" localSheetId="4">#REF!</definedName>
    <definedName name="_fun2" localSheetId="17">#REF!</definedName>
    <definedName name="_fun2" localSheetId="5">#REF!</definedName>
    <definedName name="_fun2" localSheetId="9">#REF!</definedName>
    <definedName name="_fun2" localSheetId="2">#REF!</definedName>
    <definedName name="_fun2" localSheetId="25">#REF!</definedName>
    <definedName name="_fun2">#REF!</definedName>
    <definedName name="_fun3" localSheetId="4">#REF!</definedName>
    <definedName name="_fun3" localSheetId="17">#REF!</definedName>
    <definedName name="_fun3" localSheetId="5">#REF!</definedName>
    <definedName name="_fun3" localSheetId="9">#REF!</definedName>
    <definedName name="_fun3" localSheetId="2">#REF!</definedName>
    <definedName name="_fun3" localSheetId="25">#REF!</definedName>
    <definedName name="_fun3">#REF!</definedName>
    <definedName name="_fun4" localSheetId="4">#REF!</definedName>
    <definedName name="_fun4" localSheetId="17">#REF!</definedName>
    <definedName name="_fun4" localSheetId="5">#REF!</definedName>
    <definedName name="_fun4" localSheetId="9">#REF!</definedName>
    <definedName name="_fun4" localSheetId="2">#REF!</definedName>
    <definedName name="_fun4" localSheetId="25">#REF!</definedName>
    <definedName name="_fun4">#REF!</definedName>
    <definedName name="_fun5" localSheetId="4">#REF!</definedName>
    <definedName name="_fun5" localSheetId="17">#REF!</definedName>
    <definedName name="_fun5" localSheetId="5">#REF!</definedName>
    <definedName name="_fun5" localSheetId="9">#REF!</definedName>
    <definedName name="_fun5" localSheetId="2">#REF!</definedName>
    <definedName name="_fun5" localSheetId="25">#REF!</definedName>
    <definedName name="_fun5">#REF!</definedName>
    <definedName name="_fun6" localSheetId="4">#REF!</definedName>
    <definedName name="_fun6" localSheetId="17">#REF!</definedName>
    <definedName name="_fun6" localSheetId="5">#REF!</definedName>
    <definedName name="_fun6" localSheetId="9">#REF!</definedName>
    <definedName name="_fun6" localSheetId="2">#REF!</definedName>
    <definedName name="_fun6" localSheetId="25">#REF!</definedName>
    <definedName name="_fun6">#REF!</definedName>
    <definedName name="_fun7" localSheetId="4">#REF!</definedName>
    <definedName name="_fun7" localSheetId="17">#REF!</definedName>
    <definedName name="_fun7" localSheetId="5">#REF!</definedName>
    <definedName name="_fun7" localSheetId="9">#REF!</definedName>
    <definedName name="_fun7" localSheetId="2">#REF!</definedName>
    <definedName name="_fun7" localSheetId="25">#REF!</definedName>
    <definedName name="_fun7">#REF!</definedName>
    <definedName name="_fun8" localSheetId="4">#REF!</definedName>
    <definedName name="_fun8" localSheetId="17">#REF!</definedName>
    <definedName name="_fun8" localSheetId="5">#REF!</definedName>
    <definedName name="_fun8" localSheetId="9">#REF!</definedName>
    <definedName name="_fun8" localSheetId="2">#REF!</definedName>
    <definedName name="_fun8" localSheetId="25">#REF!</definedName>
    <definedName name="_fun8">#REF!</definedName>
    <definedName name="_fun9" localSheetId="4">#REF!</definedName>
    <definedName name="_fun9" localSheetId="17">#REF!</definedName>
    <definedName name="_fun9" localSheetId="5">#REF!</definedName>
    <definedName name="_fun9" localSheetId="9">#REF!</definedName>
    <definedName name="_fun9" localSheetId="2">#REF!</definedName>
    <definedName name="_fun9" localSheetId="25">#REF!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7">#REF!</definedName>
    <definedName name="_PL1" localSheetId="5">#REF!</definedName>
    <definedName name="_PL1" localSheetId="9">#REF!</definedName>
    <definedName name="_PL1" localSheetId="2">#REF!</definedName>
    <definedName name="_PL1" localSheetId="25">#REF!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7" hidden="1">#REF!</definedName>
    <definedName name="_Regression_Out" localSheetId="5" hidden="1">#REF!</definedName>
    <definedName name="_Regression_Out" localSheetId="9" hidden="1">#REF!</definedName>
    <definedName name="_Regression_Out" localSheetId="2" hidden="1">#REF!</definedName>
    <definedName name="_Regression_Out" localSheetId="25" hidden="1">#REF!</definedName>
    <definedName name="_Regression_Out" hidden="1">#REF!</definedName>
    <definedName name="_Regression_X" localSheetId="4" hidden="1">#REF!</definedName>
    <definedName name="_Regression_X" localSheetId="17" hidden="1">#REF!</definedName>
    <definedName name="_Regression_X" localSheetId="5" hidden="1">#REF!</definedName>
    <definedName name="_Regression_X" localSheetId="9" hidden="1">#REF!</definedName>
    <definedName name="_Regression_X" localSheetId="2" hidden="1">#REF!</definedName>
    <definedName name="_Regression_X" localSheetId="25" hidden="1">#REF!</definedName>
    <definedName name="_Regression_X" hidden="1">#REF!</definedName>
    <definedName name="_Regression_Y" localSheetId="4" hidden="1">#REF!</definedName>
    <definedName name="_Regression_Y" localSheetId="17" hidden="1">#REF!</definedName>
    <definedName name="_Regression_Y" localSheetId="5" hidden="1">#REF!</definedName>
    <definedName name="_Regression_Y" localSheetId="9" hidden="1">#REF!</definedName>
    <definedName name="_Regression_Y" localSheetId="2" hidden="1">#REF!</definedName>
    <definedName name="_Regression_Y" localSheetId="25" hidden="1">#REF!</definedName>
    <definedName name="_Regression_Y" hidden="1">#REF!</definedName>
    <definedName name="_rem2" localSheetId="4">'[3]DCF old'!#REF!</definedName>
    <definedName name="_rem2" localSheetId="17">'[3]DCF old'!#REF!</definedName>
    <definedName name="_rem2" localSheetId="5">'[3]DCF old'!#REF!</definedName>
    <definedName name="_rem2" localSheetId="9">'[3]DCF old'!#REF!</definedName>
    <definedName name="_rem2" localSheetId="2">'[3]DCF old'!#REF!</definedName>
    <definedName name="_rem2" localSheetId="25">'[3]DCF old'!#REF!</definedName>
    <definedName name="_rem2">'[3]DCF old'!#REF!</definedName>
    <definedName name="_SKK08">[2]CCY!$Q$467</definedName>
    <definedName name="_SKK09">[2]CCY!$Q$468</definedName>
    <definedName name="_sqm91" localSheetId="4">'[6]old template'!#REF!</definedName>
    <definedName name="_sqm91" localSheetId="17">'[6]old template'!#REF!</definedName>
    <definedName name="_sqm91" localSheetId="5">'[6]old template'!#REF!</definedName>
    <definedName name="_sqm91" localSheetId="9">'[6]old template'!#REF!</definedName>
    <definedName name="_sqm91" localSheetId="2">'[6]old template'!#REF!</definedName>
    <definedName name="_sqm91" localSheetId="25">'[6]old template'!#REF!</definedName>
    <definedName name="_sqm91">'[6]old template'!#REF!</definedName>
    <definedName name="_sqm92" localSheetId="4">'[6]old template'!#REF!</definedName>
    <definedName name="_sqm92" localSheetId="17">'[6]old template'!#REF!</definedName>
    <definedName name="_sqm92" localSheetId="5">'[6]old template'!#REF!</definedName>
    <definedName name="_sqm92" localSheetId="9">'[6]old template'!#REF!</definedName>
    <definedName name="_sqm92" localSheetId="2">'[6]old template'!#REF!</definedName>
    <definedName name="_sqm92" localSheetId="25">'[6]old template'!#REF!</definedName>
    <definedName name="_sqm92">'[6]old template'!#REF!</definedName>
    <definedName name="_sqm93" localSheetId="4">'[6]old template'!#REF!</definedName>
    <definedName name="_sqm93" localSheetId="17">'[6]old template'!#REF!</definedName>
    <definedName name="_sqm93" localSheetId="5">'[6]old template'!#REF!</definedName>
    <definedName name="_sqm93" localSheetId="9">'[6]old template'!#REF!</definedName>
    <definedName name="_sqm93" localSheetId="2">'[6]old template'!#REF!</definedName>
    <definedName name="_sqm93" localSheetId="25">'[6]old template'!#REF!</definedName>
    <definedName name="_sqm93">'[6]old template'!#REF!</definedName>
    <definedName name="_sqm94" localSheetId="4">'[6]old template'!#REF!</definedName>
    <definedName name="_sqm94" localSheetId="17">'[6]old template'!#REF!</definedName>
    <definedName name="_sqm94" localSheetId="5">'[6]old template'!#REF!</definedName>
    <definedName name="_sqm94" localSheetId="9">'[6]old template'!#REF!</definedName>
    <definedName name="_sqm94" localSheetId="2">'[6]old template'!#REF!</definedName>
    <definedName name="_sqm94" localSheetId="25">'[6]old template'!#REF!</definedName>
    <definedName name="_sqm94">'[6]old template'!#REF!</definedName>
    <definedName name="_sqm95" localSheetId="4">'[6]old template'!#REF!</definedName>
    <definedName name="_sqm95" localSheetId="17">'[6]old template'!#REF!</definedName>
    <definedName name="_sqm95" localSheetId="5">'[6]old template'!#REF!</definedName>
    <definedName name="_sqm95" localSheetId="9">'[6]old template'!#REF!</definedName>
    <definedName name="_sqm95" localSheetId="2">'[6]old template'!#REF!</definedName>
    <definedName name="_sqm95" localSheetId="25">'[6]old template'!#REF!</definedName>
    <definedName name="_sqm95">'[6]old template'!#REF!</definedName>
    <definedName name="_sqm96" localSheetId="4">'[6]old template'!#REF!</definedName>
    <definedName name="_sqm96" localSheetId="17">'[6]old template'!#REF!</definedName>
    <definedName name="_sqm96" localSheetId="5">'[6]old template'!#REF!</definedName>
    <definedName name="_sqm96" localSheetId="9">'[6]old template'!#REF!</definedName>
    <definedName name="_sqm96" localSheetId="2">'[6]old template'!#REF!</definedName>
    <definedName name="_sqm96" localSheetId="25">'[6]old template'!#REF!</definedName>
    <definedName name="_sqm96">'[6]old template'!#REF!</definedName>
    <definedName name="_sqm97" localSheetId="4">'[6]old template'!#REF!</definedName>
    <definedName name="_sqm97" localSheetId="17">'[6]old template'!#REF!</definedName>
    <definedName name="_sqm97" localSheetId="5">'[6]old template'!#REF!</definedName>
    <definedName name="_sqm97" localSheetId="9">'[6]old template'!#REF!</definedName>
    <definedName name="_sqm97" localSheetId="2">'[6]old template'!#REF!</definedName>
    <definedName name="_sqm97" localSheetId="25">'[6]old template'!#REF!</definedName>
    <definedName name="_sqm97">'[6]old template'!#REF!</definedName>
    <definedName name="_sqm98" localSheetId="4">'[6]old template'!#REF!</definedName>
    <definedName name="_sqm98" localSheetId="17">'[6]old template'!#REF!</definedName>
    <definedName name="_sqm98" localSheetId="5">'[6]old template'!#REF!</definedName>
    <definedName name="_sqm98" localSheetId="9">'[6]old template'!#REF!</definedName>
    <definedName name="_sqm98" localSheetId="2">'[6]old template'!#REF!</definedName>
    <definedName name="_sqm98" localSheetId="25">'[6]old template'!#REF!</definedName>
    <definedName name="_sqm98">'[6]old template'!#REF!</definedName>
    <definedName name="_sqm99" localSheetId="4">'[6]old template'!#REF!</definedName>
    <definedName name="_sqm99" localSheetId="17">'[6]old template'!#REF!</definedName>
    <definedName name="_sqm99" localSheetId="5">'[6]old template'!#REF!</definedName>
    <definedName name="_sqm99" localSheetId="9">'[6]old template'!#REF!</definedName>
    <definedName name="_sqm99" localSheetId="2">'[6]old template'!#REF!</definedName>
    <definedName name="_sqm99" localSheetId="25">'[6]old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7">#REF!</definedName>
    <definedName name="_WHS1" localSheetId="5">#REF!</definedName>
    <definedName name="_WHS1" localSheetId="9">#REF!</definedName>
    <definedName name="_WHS1" localSheetId="2">#REF!</definedName>
    <definedName name="_WHS1" localSheetId="25">#REF!</definedName>
    <definedName name="_WHS1">#REF!</definedName>
    <definedName name="_WHS2" localSheetId="4">#REF!</definedName>
    <definedName name="_WHS2" localSheetId="17">#REF!</definedName>
    <definedName name="_WHS2" localSheetId="5">#REF!</definedName>
    <definedName name="_WHS2" localSheetId="9">#REF!</definedName>
    <definedName name="_WHS2" localSheetId="2">#REF!</definedName>
    <definedName name="_WHS2" localSheetId="25">#REF!</definedName>
    <definedName name="_WHS2">#REF!</definedName>
    <definedName name="_WHS3" localSheetId="4">#REF!</definedName>
    <definedName name="_WHS3" localSheetId="17">#REF!</definedName>
    <definedName name="_WHS3" localSheetId="5">#REF!</definedName>
    <definedName name="_WHS3" localSheetId="9">#REF!</definedName>
    <definedName name="_WHS3" localSheetId="2">#REF!</definedName>
    <definedName name="_WHS3" localSheetId="25">#REF!</definedName>
    <definedName name="_WHS3">#REF!</definedName>
    <definedName name="_WHS4" localSheetId="4">#REF!</definedName>
    <definedName name="_WHS4" localSheetId="17">#REF!</definedName>
    <definedName name="_WHS4" localSheetId="5">#REF!</definedName>
    <definedName name="_WHS4" localSheetId="9">#REF!</definedName>
    <definedName name="_WHS4" localSheetId="2">#REF!</definedName>
    <definedName name="_WHS4" localSheetId="25">#REF!</definedName>
    <definedName name="_WHS4">#REF!</definedName>
    <definedName name="_WHS5" localSheetId="4">#REF!</definedName>
    <definedName name="_WHS5" localSheetId="17">#REF!</definedName>
    <definedName name="_WHS5" localSheetId="5">#REF!</definedName>
    <definedName name="_WHS5" localSheetId="9">#REF!</definedName>
    <definedName name="_WHS5" localSheetId="2">#REF!</definedName>
    <definedName name="_WHS5" localSheetId="25">#REF!</definedName>
    <definedName name="_WHS5">#REF!</definedName>
    <definedName name="_yr1990" localSheetId="4">[7]Main!#REF!</definedName>
    <definedName name="_yr1990" localSheetId="17">[7]Main!#REF!</definedName>
    <definedName name="_yr1990" localSheetId="5">[7]Main!#REF!</definedName>
    <definedName name="_yr1990" localSheetId="9">[7]Main!#REF!</definedName>
    <definedName name="_yr1990" localSheetId="2">[7]Main!#REF!</definedName>
    <definedName name="_yr1990" localSheetId="25">[7]Main!#REF!</definedName>
    <definedName name="_yr1990">[7]Main!#REF!</definedName>
    <definedName name="_Yr1992" localSheetId="4">'[3]DCF old'!#REF!</definedName>
    <definedName name="_Yr1992" localSheetId="17">'[3]DCF old'!#REF!</definedName>
    <definedName name="_Yr1992" localSheetId="5">'[3]DCF old'!#REF!</definedName>
    <definedName name="_Yr1992" localSheetId="9">'[3]DCF old'!#REF!</definedName>
    <definedName name="_Yr1992" localSheetId="2">'[3]DCF old'!#REF!</definedName>
    <definedName name="_Yr1992" localSheetId="25">'[3]DCF old'!#REF!</definedName>
    <definedName name="_Yr1992">'[3]DCF old'!#REF!</definedName>
    <definedName name="_Yr1993" localSheetId="4">'[3]DCF old'!#REF!</definedName>
    <definedName name="_Yr1993" localSheetId="17">'[3]DCF old'!#REF!</definedName>
    <definedName name="_Yr1993" localSheetId="5">'[3]DCF old'!#REF!</definedName>
    <definedName name="_Yr1993" localSheetId="9">'[3]DCF old'!#REF!</definedName>
    <definedName name="_Yr1993" localSheetId="2">'[3]DCF old'!#REF!</definedName>
    <definedName name="_Yr1993" localSheetId="25">'[3]DCF old'!#REF!</definedName>
    <definedName name="_Yr1993">'[3]DCF old'!#REF!</definedName>
    <definedName name="_Yr1994" localSheetId="4">'[3]DCF old'!#REF!</definedName>
    <definedName name="_Yr1994" localSheetId="17">'[3]DCF old'!#REF!</definedName>
    <definedName name="_Yr1994" localSheetId="5">'[3]DCF old'!#REF!</definedName>
    <definedName name="_Yr1994" localSheetId="9">'[3]DCF old'!#REF!</definedName>
    <definedName name="_Yr1994" localSheetId="2">'[3]DCF old'!#REF!</definedName>
    <definedName name="_Yr1994" localSheetId="25">'[3]DCF old'!#REF!</definedName>
    <definedName name="_Yr1994">'[3]DCF old'!#REF!</definedName>
    <definedName name="_Yr1995" localSheetId="4">'[3]DCF old'!#REF!</definedName>
    <definedName name="_Yr1995" localSheetId="17">'[3]DCF old'!#REF!</definedName>
    <definedName name="_Yr1995" localSheetId="5">'[3]DCF old'!#REF!</definedName>
    <definedName name="_Yr1995" localSheetId="9">'[3]DCF old'!#REF!</definedName>
    <definedName name="_Yr1995" localSheetId="2">'[3]DCF old'!#REF!</definedName>
    <definedName name="_Yr1995" localSheetId="25">'[3]DCF old'!#REF!</definedName>
    <definedName name="_Yr1995">'[3]DCF old'!#REF!</definedName>
    <definedName name="_Yr1996" localSheetId="4">'[3]DCF old'!#REF!</definedName>
    <definedName name="_Yr1996" localSheetId="17">'[3]DCF old'!#REF!</definedName>
    <definedName name="_Yr1996" localSheetId="5">'[3]DCF old'!#REF!</definedName>
    <definedName name="_Yr1996" localSheetId="9">'[3]DCF old'!#REF!</definedName>
    <definedName name="_Yr1996" localSheetId="2">'[3]DCF old'!#REF!</definedName>
    <definedName name="_Yr1996" localSheetId="25">'[3]DCF old'!#REF!</definedName>
    <definedName name="_Yr1996">'[3]DCF old'!#REF!</definedName>
    <definedName name="_Yr1997" localSheetId="4">'[3]DCF old'!#REF!</definedName>
    <definedName name="_Yr1997" localSheetId="17">'[3]DCF old'!#REF!</definedName>
    <definedName name="_Yr1997" localSheetId="5">'[3]DCF old'!#REF!</definedName>
    <definedName name="_Yr1997" localSheetId="9">'[3]DCF old'!#REF!</definedName>
    <definedName name="_Yr1997" localSheetId="2">'[3]DCF old'!#REF!</definedName>
    <definedName name="_Yr1997" localSheetId="25">'[3]DCF old'!#REF!</definedName>
    <definedName name="_Yr1997">'[3]DCF old'!#REF!</definedName>
    <definedName name="_Yr1998" localSheetId="4">'[3]DCF old'!#REF!</definedName>
    <definedName name="_Yr1998" localSheetId="17">'[3]DCF old'!#REF!</definedName>
    <definedName name="_Yr1998" localSheetId="5">'[3]DCF old'!#REF!</definedName>
    <definedName name="_Yr1998" localSheetId="9">'[3]DCF old'!#REF!</definedName>
    <definedName name="_Yr1998" localSheetId="2">'[3]DCF old'!#REF!</definedName>
    <definedName name="_Yr1998" localSheetId="25">'[3]DCF old'!#REF!</definedName>
    <definedName name="_Yr1998">'[3]DCF old'!#REF!</definedName>
    <definedName name="_Yr1999" localSheetId="4">'[3]DCF old'!#REF!</definedName>
    <definedName name="_Yr1999" localSheetId="17">'[3]DCF old'!#REF!</definedName>
    <definedName name="_Yr1999" localSheetId="5">'[3]DCF old'!#REF!</definedName>
    <definedName name="_Yr1999" localSheetId="9">'[3]DCF old'!#REF!</definedName>
    <definedName name="_Yr1999" localSheetId="2">'[3]DCF old'!#REF!</definedName>
    <definedName name="_Yr1999" localSheetId="25">'[3]DCF old'!#REF!</definedName>
    <definedName name="_Yr1999">'[3]DCF old'!#REF!</definedName>
    <definedName name="_Yr2000" localSheetId="4">'[3]DCF old'!#REF!</definedName>
    <definedName name="_Yr2000" localSheetId="17">'[3]DCF old'!#REF!</definedName>
    <definedName name="_Yr2000" localSheetId="5">'[3]DCF old'!#REF!</definedName>
    <definedName name="_Yr2000" localSheetId="9">'[3]DCF old'!#REF!</definedName>
    <definedName name="_Yr2000" localSheetId="2">'[3]DCF old'!#REF!</definedName>
    <definedName name="_Yr2000" localSheetId="25">'[3]DCF old'!#REF!</definedName>
    <definedName name="_Yr2000">'[3]DCF old'!#REF!</definedName>
    <definedName name="_Yr2003" localSheetId="4">#REF!,#REF!,#REF!</definedName>
    <definedName name="_Yr2003" localSheetId="17">#REF!,#REF!,#REF!</definedName>
    <definedName name="_Yr2003" localSheetId="5">#REF!,#REF!,#REF!</definedName>
    <definedName name="_Yr2003" localSheetId="9">#REF!,#REF!,#REF!</definedName>
    <definedName name="_Yr2003" localSheetId="2">#REF!,#REF!,#REF!</definedName>
    <definedName name="_Yr2003" localSheetId="25">#REF!,#REF!,#REF!</definedName>
    <definedName name="_Yr2003">#REF!,#REF!,#REF!</definedName>
    <definedName name="_Yr2004" localSheetId="4">#REF!,#REF!,#REF!</definedName>
    <definedName name="_Yr2004" localSheetId="17">#REF!,#REF!,#REF!</definedName>
    <definedName name="_Yr2004" localSheetId="5">#REF!,#REF!,#REF!</definedName>
    <definedName name="_Yr2004" localSheetId="9">#REF!,#REF!,#REF!</definedName>
    <definedName name="_Yr2004" localSheetId="2">#REF!,#REF!,#REF!</definedName>
    <definedName name="_Yr2004" localSheetId="25">#REF!,#REF!,#REF!</definedName>
    <definedName name="_Yr2004">#REF!,#REF!,#REF!</definedName>
    <definedName name="_Yr2005" localSheetId="4">#REF!</definedName>
    <definedName name="_Yr2005" localSheetId="17">#REF!</definedName>
    <definedName name="_Yr2005" localSheetId="5">#REF!</definedName>
    <definedName name="_Yr2005" localSheetId="9">#REF!</definedName>
    <definedName name="_Yr2005" localSheetId="2">#REF!</definedName>
    <definedName name="_Yr2005" localSheetId="25">#REF!</definedName>
    <definedName name="_Yr2005">#REF!</definedName>
    <definedName name="_Yr2006" localSheetId="4">#REF!</definedName>
    <definedName name="_Yr2006" localSheetId="17">#REF!</definedName>
    <definedName name="_Yr2006" localSheetId="5">#REF!</definedName>
    <definedName name="_Yr2006" localSheetId="9">#REF!</definedName>
    <definedName name="_Yr2006" localSheetId="2">#REF!</definedName>
    <definedName name="_Yr2006" localSheetId="25">#REF!</definedName>
    <definedName name="_Yr2006">#REF!</definedName>
    <definedName name="A" localSheetId="4">#REF!</definedName>
    <definedName name="A" localSheetId="17">#REF!</definedName>
    <definedName name="A" localSheetId="5">#REF!</definedName>
    <definedName name="A" localSheetId="9">#REF!</definedName>
    <definedName name="A" localSheetId="2">#REF!</definedName>
    <definedName name="A" localSheetId="25">#REF!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7">#REF!</definedName>
    <definedName name="Accounts_payable" localSheetId="5">#REF!</definedName>
    <definedName name="Accounts_payable" localSheetId="9">#REF!</definedName>
    <definedName name="Accounts_payable" localSheetId="2">#REF!</definedName>
    <definedName name="Accounts_payable" localSheetId="25">#REF!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7">#REF!</definedName>
    <definedName name="Accrued_Expenditure" localSheetId="5">#REF!</definedName>
    <definedName name="Accrued_Expenditure" localSheetId="9">#REF!</definedName>
    <definedName name="Accrued_Expenditure" localSheetId="2">#REF!</definedName>
    <definedName name="Accrued_Expenditure" localSheetId="25">#REF!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7">'[3]DCF old'!#REF!</definedName>
    <definedName name="acp" localSheetId="5">'[3]DCF old'!#REF!</definedName>
    <definedName name="acp" localSheetId="9">'[3]DCF old'!#REF!</definedName>
    <definedName name="acp" localSheetId="2">'[3]DCF old'!#REF!</definedName>
    <definedName name="acp" localSheetId="25">'[3]DCF old'!#REF!</definedName>
    <definedName name="acp">'[3]DCF old'!#REF!</definedName>
    <definedName name="Acquisition_divestments" localSheetId="4">#REF!</definedName>
    <definedName name="Acquisition_divestments" localSheetId="17">#REF!</definedName>
    <definedName name="Acquisition_divestments" localSheetId="5">#REF!</definedName>
    <definedName name="Acquisition_divestments" localSheetId="9">#REF!</definedName>
    <definedName name="Acquisition_divestments" localSheetId="2">#REF!</definedName>
    <definedName name="Acquisition_divestments" localSheetId="25">#REF!</definedName>
    <definedName name="Acquisition_divestments">#REF!</definedName>
    <definedName name="Acquisitions" localSheetId="4">#REF!</definedName>
    <definedName name="Acquisitions" localSheetId="17">#REF!</definedName>
    <definedName name="Acquisitions" localSheetId="5">#REF!</definedName>
    <definedName name="Acquisitions" localSheetId="9">#REF!</definedName>
    <definedName name="Acquisitions" localSheetId="2">#REF!</definedName>
    <definedName name="Acquisitions" localSheetId="25">#REF!</definedName>
    <definedName name="Acquisitions">#REF!</definedName>
    <definedName name="acr" localSheetId="4">'[3]DCF old'!#REF!</definedName>
    <definedName name="acr" localSheetId="17">'[3]DCF old'!#REF!</definedName>
    <definedName name="acr" localSheetId="5">'[3]DCF old'!#REF!</definedName>
    <definedName name="acr" localSheetId="9">'[3]DCF old'!#REF!</definedName>
    <definedName name="acr" localSheetId="2">'[3]DCF old'!#REF!</definedName>
    <definedName name="acr" localSheetId="25">'[3]DCF old'!#REF!</definedName>
    <definedName name="acr">'[3]DCF old'!#REF!</definedName>
    <definedName name="acr_rem" localSheetId="4">'[3]DCF old'!#REF!</definedName>
    <definedName name="acr_rem" localSheetId="17">'[3]DCF old'!#REF!</definedName>
    <definedName name="acr_rem" localSheetId="5">'[3]DCF old'!#REF!</definedName>
    <definedName name="acr_rem" localSheetId="9">'[3]DCF old'!#REF!</definedName>
    <definedName name="acr_rem" localSheetId="2">'[3]DCF old'!#REF!</definedName>
    <definedName name="acr_rem" localSheetId="25">'[3]DCF old'!#REF!</definedName>
    <definedName name="acr_rem">'[3]DCF old'!#REF!</definedName>
    <definedName name="Add_Fin" localSheetId="4">#REF!</definedName>
    <definedName name="Add_Fin" localSheetId="17">#REF!</definedName>
    <definedName name="Add_Fin" localSheetId="5">#REF!</definedName>
    <definedName name="Add_Fin" localSheetId="9">#REF!</definedName>
    <definedName name="Add_Fin" localSheetId="2">#REF!</definedName>
    <definedName name="Add_Fin" localSheetId="25">#REF!</definedName>
    <definedName name="Add_Fin">#REF!</definedName>
    <definedName name="Add_Other" localSheetId="4">#REF!</definedName>
    <definedName name="Add_Other" localSheetId="17">#REF!</definedName>
    <definedName name="Add_Other" localSheetId="5">#REF!</definedName>
    <definedName name="Add_Other" localSheetId="9">#REF!</definedName>
    <definedName name="Add_Other" localSheetId="2">#REF!</definedName>
    <definedName name="Add_Other" localSheetId="25">#REF!</definedName>
    <definedName name="Add_Other">#REF!</definedName>
    <definedName name="ADDED_VALUE" localSheetId="4">#REF!</definedName>
    <definedName name="ADDED_VALUE" localSheetId="17">#REF!</definedName>
    <definedName name="ADDED_VALUE" localSheetId="5">#REF!</definedName>
    <definedName name="ADDED_VALUE" localSheetId="9">#REF!</definedName>
    <definedName name="ADDED_VALUE" localSheetId="2">#REF!</definedName>
    <definedName name="ADDED_VALUE" localSheetId="25">#REF!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7">'[11]A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5">'[11]A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7">'[3]DCF old'!#REF!</definedName>
    <definedName name="aftertax_margin" localSheetId="5">'[3]DCF old'!#REF!</definedName>
    <definedName name="aftertax_margin" localSheetId="9">'[3]DCF old'!#REF!</definedName>
    <definedName name="aftertax_margin" localSheetId="2">'[3]DCF old'!#REF!</definedName>
    <definedName name="aftertax_margin" localSheetId="25">'[3]DCF old'!#REF!</definedName>
    <definedName name="aftertax_margin">'[3]DCF old'!#REF!</definedName>
    <definedName name="age00" localSheetId="4">#REF!</definedName>
    <definedName name="age00" localSheetId="17">#REF!</definedName>
    <definedName name="age00" localSheetId="5">#REF!</definedName>
    <definedName name="age00" localSheetId="9">#REF!</definedName>
    <definedName name="age00" localSheetId="2">#REF!</definedName>
    <definedName name="age00" localSheetId="25">#REF!</definedName>
    <definedName name="age00">#REF!</definedName>
    <definedName name="agga" localSheetId="4">#REF!</definedName>
    <definedName name="agga" localSheetId="17">#REF!</definedName>
    <definedName name="agga" localSheetId="5">#REF!</definedName>
    <definedName name="agga" localSheetId="9">#REF!</definedName>
    <definedName name="agga" localSheetId="2">#REF!</definedName>
    <definedName name="agga" localSheetId="25">#REF!</definedName>
    <definedName name="agga">#REF!</definedName>
    <definedName name="aktier" localSheetId="4">#REF!</definedName>
    <definedName name="aktier" localSheetId="17">#REF!</definedName>
    <definedName name="aktier" localSheetId="5">#REF!</definedName>
    <definedName name="aktier" localSheetId="9">#REF!</definedName>
    <definedName name="aktier" localSheetId="2">#REF!</definedName>
    <definedName name="aktier" localSheetId="25">#REF!</definedName>
    <definedName name="aktier">#REF!</definedName>
    <definedName name="Amortisation" localSheetId="4">#REF!</definedName>
    <definedName name="Amortisation" localSheetId="17">#REF!</definedName>
    <definedName name="Amortisation" localSheetId="5">#REF!</definedName>
    <definedName name="Amortisation" localSheetId="9">#REF!</definedName>
    <definedName name="Amortisation" localSheetId="2">#REF!</definedName>
    <definedName name="Amortisation" localSheetId="25">#REF!</definedName>
    <definedName name="Amortisation">#REF!</definedName>
    <definedName name="an_mail" localSheetId="4">'[3]DCF old'!#REF!</definedName>
    <definedName name="an_mail" localSheetId="17">'[3]DCF old'!#REF!</definedName>
    <definedName name="an_mail" localSheetId="5">'[3]DCF old'!#REF!</definedName>
    <definedName name="an_mail" localSheetId="9">'[3]DCF old'!#REF!</definedName>
    <definedName name="an_mail" localSheetId="2">'[3]DCF old'!#REF!</definedName>
    <definedName name="an_mail" localSheetId="25">'[3]DCF old'!#REF!</definedName>
    <definedName name="an_mail">'[3]DCF old'!#REF!</definedName>
    <definedName name="an_name" localSheetId="4">'[3]DCF old'!#REF!</definedName>
    <definedName name="an_name" localSheetId="17">'[3]DCF old'!#REF!</definedName>
    <definedName name="an_name" localSheetId="5">'[3]DCF old'!#REF!</definedName>
    <definedName name="an_name" localSheetId="9">'[3]DCF old'!#REF!</definedName>
    <definedName name="an_name" localSheetId="2">'[3]DCF old'!#REF!</definedName>
    <definedName name="an_name" localSheetId="25">'[3]DCF old'!#REF!</definedName>
    <definedName name="an_name">'[3]DCF old'!#REF!</definedName>
    <definedName name="an_sector" localSheetId="4">#REF!</definedName>
    <definedName name="an_sector" localSheetId="17">#REF!</definedName>
    <definedName name="an_sector" localSheetId="5">#REF!</definedName>
    <definedName name="an_sector" localSheetId="9">#REF!</definedName>
    <definedName name="an_sector" localSheetId="2">#REF!</definedName>
    <definedName name="an_sector" localSheetId="25">#REF!</definedName>
    <definedName name="an_sector">#REF!</definedName>
    <definedName name="an_tel" localSheetId="4">'[3]DCF old'!#REF!</definedName>
    <definedName name="an_tel" localSheetId="17">'[3]DCF old'!#REF!</definedName>
    <definedName name="an_tel" localSheetId="5">'[3]DCF old'!#REF!</definedName>
    <definedName name="an_tel" localSheetId="9">'[3]DCF old'!#REF!</definedName>
    <definedName name="an_tel" localSheetId="2">'[3]DCF old'!#REF!</definedName>
    <definedName name="an_tel" localSheetId="25">'[3]DCF old'!#REF!</definedName>
    <definedName name="an_tel">'[3]DCF old'!#REF!</definedName>
    <definedName name="aq" localSheetId="4">#REF!</definedName>
    <definedName name="aq" localSheetId="17">#REF!</definedName>
    <definedName name="aq" localSheetId="5">#REF!</definedName>
    <definedName name="aq" localSheetId="9">#REF!</definedName>
    <definedName name="aq" localSheetId="2">#REF!</definedName>
    <definedName name="aq" localSheetId="25">#REF!</definedName>
    <definedName name="aq">#REF!</definedName>
    <definedName name="arvid" localSheetId="4">#REF!</definedName>
    <definedName name="arvid" localSheetId="17">#REF!</definedName>
    <definedName name="arvid" localSheetId="5">#REF!</definedName>
    <definedName name="arvid" localSheetId="9">#REF!</definedName>
    <definedName name="arvid" localSheetId="2">#REF!</definedName>
    <definedName name="arvid" localSheetId="25">#REF!</definedName>
    <definedName name="arvid">#REF!</definedName>
    <definedName name="Asia" localSheetId="4">#REF!</definedName>
    <definedName name="Asia" localSheetId="17">#REF!</definedName>
    <definedName name="Asia" localSheetId="5">#REF!</definedName>
    <definedName name="Asia" localSheetId="9">#REF!</definedName>
    <definedName name="Asia" localSheetId="2">#REF!</definedName>
    <definedName name="Asia" localSheetId="25">#REF!</definedName>
    <definedName name="Asia">#REF!</definedName>
    <definedName name="Asia_w" localSheetId="4">#REF!</definedName>
    <definedName name="Asia_w" localSheetId="17">#REF!</definedName>
    <definedName name="Asia_w" localSheetId="5">#REF!</definedName>
    <definedName name="Asia_w" localSheetId="9">#REF!</definedName>
    <definedName name="Asia_w" localSheetId="2">#REF!</definedName>
    <definedName name="Asia_w" localSheetId="25">#REF!</definedName>
    <definedName name="Asia_w">#REF!</definedName>
    <definedName name="ASSOC" localSheetId="4">#REF!</definedName>
    <definedName name="ASSOC" localSheetId="17">#REF!</definedName>
    <definedName name="ASSOC" localSheetId="5">#REF!</definedName>
    <definedName name="ASSOC" localSheetId="9">#REF!</definedName>
    <definedName name="ASSOC" localSheetId="2">#REF!</definedName>
    <definedName name="ASSOC" localSheetId="25">#REF!</definedName>
    <definedName name="ASSOC">#REF!</definedName>
    <definedName name="Associated_income" localSheetId="4">#REF!</definedName>
    <definedName name="Associated_income" localSheetId="17">#REF!</definedName>
    <definedName name="Associated_income" localSheetId="5">#REF!</definedName>
    <definedName name="Associated_income" localSheetId="9">#REF!</definedName>
    <definedName name="Associated_income" localSheetId="2">#REF!</definedName>
    <definedName name="Associated_income" localSheetId="25">#REF!</definedName>
    <definedName name="Associated_income">#REF!</definedName>
    <definedName name="Associates" localSheetId="4">#REF!</definedName>
    <definedName name="Associates" localSheetId="17">#REF!</definedName>
    <definedName name="Associates" localSheetId="5">#REF!</definedName>
    <definedName name="Associates" localSheetId="9">#REF!</definedName>
    <definedName name="Associates" localSheetId="2">#REF!</definedName>
    <definedName name="Associates" localSheetId="25">#REF!</definedName>
    <definedName name="Associates">#REF!</definedName>
    <definedName name="av_00" localSheetId="4">#REF!</definedName>
    <definedName name="av_00" localSheetId="17">#REF!</definedName>
    <definedName name="av_00" localSheetId="5">#REF!</definedName>
    <definedName name="av_00" localSheetId="9">#REF!</definedName>
    <definedName name="av_00" localSheetId="2">#REF!</definedName>
    <definedName name="av_00" localSheetId="25">#REF!</definedName>
    <definedName name="av_00">#REF!</definedName>
    <definedName name="av_01" localSheetId="4">#REF!</definedName>
    <definedName name="av_01" localSheetId="17">#REF!</definedName>
    <definedName name="av_01" localSheetId="5">#REF!</definedName>
    <definedName name="av_01" localSheetId="9">#REF!</definedName>
    <definedName name="av_01" localSheetId="2">#REF!</definedName>
    <definedName name="av_01" localSheetId="25">#REF!</definedName>
    <definedName name="av_01">#REF!</definedName>
    <definedName name="av_02" localSheetId="4">#REF!</definedName>
    <definedName name="av_02" localSheetId="17">#REF!</definedName>
    <definedName name="av_02" localSheetId="5">#REF!</definedName>
    <definedName name="av_02" localSheetId="9">#REF!</definedName>
    <definedName name="av_02" localSheetId="2">#REF!</definedName>
    <definedName name="av_02" localSheetId="25">#REF!</definedName>
    <definedName name="av_02">#REF!</definedName>
    <definedName name="av_03">[1]CASINO2!$W$315</definedName>
    <definedName name="av_99" localSheetId="4">#REF!</definedName>
    <definedName name="av_99" localSheetId="17">#REF!</definedName>
    <definedName name="av_99" localSheetId="5">#REF!</definedName>
    <definedName name="av_99" localSheetId="9">#REF!</definedName>
    <definedName name="av_99" localSheetId="2">#REF!</definedName>
    <definedName name="av_99" localSheetId="25">#REF!</definedName>
    <definedName name="av_99">#REF!</definedName>
    <definedName name="av_s00" localSheetId="4">#REF!</definedName>
    <definedName name="av_s00" localSheetId="17">#REF!</definedName>
    <definedName name="av_s00" localSheetId="5">#REF!</definedName>
    <definedName name="av_s00" localSheetId="9">#REF!</definedName>
    <definedName name="av_s00" localSheetId="2">#REF!</definedName>
    <definedName name="av_s00" localSheetId="25">#REF!</definedName>
    <definedName name="av_s00">#REF!</definedName>
    <definedName name="av_s01" localSheetId="4">#REF!</definedName>
    <definedName name="av_s01" localSheetId="17">#REF!</definedName>
    <definedName name="av_s01" localSheetId="5">#REF!</definedName>
    <definedName name="av_s01" localSheetId="9">#REF!</definedName>
    <definedName name="av_s01" localSheetId="2">#REF!</definedName>
    <definedName name="av_s01" localSheetId="25">#REF!</definedName>
    <definedName name="av_s01">#REF!</definedName>
    <definedName name="av_s02" localSheetId="4">#REF!</definedName>
    <definedName name="av_s02" localSheetId="17">#REF!</definedName>
    <definedName name="av_s02" localSheetId="5">#REF!</definedName>
    <definedName name="av_s02" localSheetId="9">#REF!</definedName>
    <definedName name="av_s02" localSheetId="2">#REF!</definedName>
    <definedName name="av_s02" localSheetId="25">#REF!</definedName>
    <definedName name="av_s02">#REF!</definedName>
    <definedName name="av_s03">[1]CASINO2!$W$316</definedName>
    <definedName name="av_s99" localSheetId="4">#REF!</definedName>
    <definedName name="av_s99" localSheetId="17">#REF!</definedName>
    <definedName name="av_s99" localSheetId="5">#REF!</definedName>
    <definedName name="av_s99" localSheetId="9">#REF!</definedName>
    <definedName name="av_s99" localSheetId="2">#REF!</definedName>
    <definedName name="av_s99" localSheetId="25">#REF!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7">#REF!</definedName>
    <definedName name="avg_period" localSheetId="5">#REF!</definedName>
    <definedName name="avg_period" localSheetId="9">#REF!</definedName>
    <definedName name="avg_period" localSheetId="2">#REF!</definedName>
    <definedName name="avg_period" localSheetId="25">#REF!</definedName>
    <definedName name="avg_period">#REF!</definedName>
    <definedName name="AVGVOLUME" localSheetId="4">'[11]A table'!#REF!</definedName>
    <definedName name="AVGVOLUME" localSheetId="17">'[11]A table'!#REF!</definedName>
    <definedName name="AVGVOLUME" localSheetId="5">'[11]A table'!#REF!</definedName>
    <definedName name="AVGVOLUME" localSheetId="9">'[11]A table'!#REF!</definedName>
    <definedName name="AVGVOLUME" localSheetId="2">'[11]A table'!#REF!</definedName>
    <definedName name="AVGVOLUME" localSheetId="25">'[11]A table'!#REF!</definedName>
    <definedName name="AVGVOLUME">'[11]A table'!#REF!</definedName>
    <definedName name="b" localSheetId="4">#N/A</definedName>
    <definedName name="b" localSheetId="17">#N/A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7">#REF!</definedName>
    <definedName name="ba" localSheetId="5">#REF!</definedName>
    <definedName name="ba" localSheetId="9">#REF!</definedName>
    <definedName name="ba" localSheetId="2">#REF!</definedName>
    <definedName name="ba" localSheetId="25">#REF!</definedName>
    <definedName name="ba">#REF!</definedName>
    <definedName name="Balance_Sheet" localSheetId="4">#REF!</definedName>
    <definedName name="Balance_Sheet" localSheetId="17">#REF!</definedName>
    <definedName name="Balance_Sheet" localSheetId="5">#REF!</definedName>
    <definedName name="Balance_Sheet" localSheetId="9">#REF!</definedName>
    <definedName name="Balance_Sheet" localSheetId="2">#REF!</definedName>
    <definedName name="Balance_Sheet" localSheetId="25">#REF!</definedName>
    <definedName name="Balance_Sheet">#REF!</definedName>
    <definedName name="BALFULL" localSheetId="4">#REF!</definedName>
    <definedName name="BALFULL" localSheetId="17">#REF!</definedName>
    <definedName name="BALFULL" localSheetId="5">#REF!</definedName>
    <definedName name="BALFULL" localSheetId="9">#REF!</definedName>
    <definedName name="BALFULL" localSheetId="2">#REF!</definedName>
    <definedName name="BALFULL" localSheetId="25">#REF!</definedName>
    <definedName name="BALFULL">#REF!</definedName>
    <definedName name="BASA" localSheetId="4">#REF!</definedName>
    <definedName name="BASA" localSheetId="17">#REF!</definedName>
    <definedName name="BASA" localSheetId="5">#REF!</definedName>
    <definedName name="BASA" localSheetId="9">#REF!</definedName>
    <definedName name="BASA" localSheetId="2">#REF!</definedName>
    <definedName name="BASA" localSheetId="25">#REF!</definedName>
    <definedName name="BASA">#REF!</definedName>
    <definedName name="Base_info" localSheetId="4">#REF!</definedName>
    <definedName name="Base_info" localSheetId="17">#REF!</definedName>
    <definedName name="Base_info" localSheetId="5">#REF!</definedName>
    <definedName name="Base_info" localSheetId="9">#REF!</definedName>
    <definedName name="Base_info" localSheetId="2">#REF!</definedName>
    <definedName name="Base_info" localSheetId="25">#REF!</definedName>
    <definedName name="Base_info">#REF!</definedName>
    <definedName name="baseval" localSheetId="4">'[3]DCF old'!#REF!</definedName>
    <definedName name="baseval" localSheetId="17">'[3]DCF old'!#REF!</definedName>
    <definedName name="baseval" localSheetId="5">'[3]DCF old'!#REF!</definedName>
    <definedName name="baseval" localSheetId="9">'[3]DCF old'!#REF!</definedName>
    <definedName name="baseval" localSheetId="2">'[3]DCF old'!#REF!</definedName>
    <definedName name="baseval" localSheetId="25">'[3]DCF old'!#REF!</definedName>
    <definedName name="baseval">'[3]DCF old'!#REF!</definedName>
    <definedName name="BASL" localSheetId="4">#REF!</definedName>
    <definedName name="BASL" localSheetId="17">#REF!</definedName>
    <definedName name="BASL" localSheetId="5">#REF!</definedName>
    <definedName name="BASL" localSheetId="9">#REF!</definedName>
    <definedName name="BASL" localSheetId="2">#REF!</definedName>
    <definedName name="BASL" localSheetId="25">#REF!</definedName>
    <definedName name="BASL">#REF!</definedName>
    <definedName name="bd" localSheetId="4">#REF!</definedName>
    <definedName name="bd" localSheetId="17">#REF!</definedName>
    <definedName name="bd" localSheetId="5">#REF!</definedName>
    <definedName name="bd" localSheetId="9">#REF!</definedName>
    <definedName name="bd" localSheetId="2">#REF!</definedName>
    <definedName name="bd" localSheetId="25">#REF!</definedName>
    <definedName name="bd">#REF!</definedName>
    <definedName name="be" localSheetId="4">#REF!</definedName>
    <definedName name="be" localSheetId="17">#REF!</definedName>
    <definedName name="be" localSheetId="5">#REF!</definedName>
    <definedName name="be" localSheetId="9">#REF!</definedName>
    <definedName name="be" localSheetId="2">#REF!</definedName>
    <definedName name="be" localSheetId="25">#REF!</definedName>
    <definedName name="be">#REF!</definedName>
    <definedName name="beta">'[3]DCF old'!$C$41</definedName>
    <definedName name="blA" localSheetId="4">#REF!</definedName>
    <definedName name="blA" localSheetId="17">#REF!</definedName>
    <definedName name="blA" localSheetId="5">#REF!</definedName>
    <definedName name="blA" localSheetId="9">#REF!</definedName>
    <definedName name="blA" localSheetId="2">#REF!</definedName>
    <definedName name="blA" localSheetId="25">#REF!</definedName>
    <definedName name="blA">#REF!</definedName>
    <definedName name="blb">[12]Sheet7!$L$3</definedName>
    <definedName name="BLQ" localSheetId="4">#REF!</definedName>
    <definedName name="BLQ" localSheetId="17">#REF!</definedName>
    <definedName name="BLQ" localSheetId="5">#REF!</definedName>
    <definedName name="BLQ" localSheetId="9">#REF!</definedName>
    <definedName name="BLQ" localSheetId="2">#REF!</definedName>
    <definedName name="BLQ" localSheetId="25">#REF!</definedName>
    <definedName name="BLQ">#REF!</definedName>
    <definedName name="Bond_rating">'[8]Summary Page_VDF'!$H$12</definedName>
    <definedName name="Book_value_per_share">'[8]Invested capital_VDF'!$R$85:$AU$85</definedName>
    <definedName name="BS" localSheetId="4">#REF!</definedName>
    <definedName name="BS" localSheetId="17">#REF!</definedName>
    <definedName name="BS" localSheetId="5">#REF!</definedName>
    <definedName name="BS" localSheetId="9">#REF!</definedName>
    <definedName name="BS" localSheetId="2">#REF!</definedName>
    <definedName name="BS" localSheetId="25">#REF!</definedName>
    <definedName name="BS">#REF!</definedName>
    <definedName name="BSCash" localSheetId="4">[13]model!#REF!</definedName>
    <definedName name="BSCash" localSheetId="17">[13]model!#REF!</definedName>
    <definedName name="BSCash" localSheetId="5">[13]model!#REF!</definedName>
    <definedName name="BSCash" localSheetId="9">[13]model!#REF!</definedName>
    <definedName name="BSCash" localSheetId="2">[13]model!#REF!</definedName>
    <definedName name="BSCash" localSheetId="25">[13]model!#REF!</definedName>
    <definedName name="BSCash">[13]model!#REF!</definedName>
    <definedName name="BSCash.f.1994" localSheetId="4">[13]model!#REF!</definedName>
    <definedName name="BSCash.f.1994" localSheetId="17">[13]model!#REF!</definedName>
    <definedName name="BSCash.f.1994" localSheetId="5">[13]model!#REF!</definedName>
    <definedName name="BSCash.f.1994" localSheetId="9">[13]model!#REF!</definedName>
    <definedName name="BSCash.f.1994" localSheetId="2">[13]model!#REF!</definedName>
    <definedName name="BSCash.f.1994" localSheetId="25">[13]model!#REF!</definedName>
    <definedName name="BSCash.f.1994">[13]model!#REF!</definedName>
    <definedName name="BSCash.f.1995" localSheetId="4">[13]model!#REF!</definedName>
    <definedName name="BSCash.f.1995" localSheetId="17">[13]model!#REF!</definedName>
    <definedName name="BSCash.f.1995" localSheetId="5">[13]model!#REF!</definedName>
    <definedName name="BSCash.f.1995" localSheetId="9">[13]model!#REF!</definedName>
    <definedName name="BSCash.f.1995" localSheetId="2">[13]model!#REF!</definedName>
    <definedName name="BSCash.f.1995" localSheetId="25">[13]model!#REF!</definedName>
    <definedName name="BSCash.f.1995">[13]model!#REF!</definedName>
    <definedName name="BSCash.f.1996" localSheetId="4">[13]model!#REF!</definedName>
    <definedName name="BSCash.f.1996" localSheetId="17">[13]model!#REF!</definedName>
    <definedName name="BSCash.f.1996" localSheetId="5">[13]model!#REF!</definedName>
    <definedName name="BSCash.f.1996" localSheetId="9">[13]model!#REF!</definedName>
    <definedName name="BSCash.f.1996" localSheetId="2">[13]model!#REF!</definedName>
    <definedName name="BSCash.f.1996" localSheetId="25">[13]model!#REF!</definedName>
    <definedName name="BSCash.f.1996">[13]model!#REF!</definedName>
    <definedName name="BSCash.f.1997" localSheetId="4">[13]model!#REF!</definedName>
    <definedName name="BSCash.f.1997" localSheetId="17">[13]model!#REF!</definedName>
    <definedName name="BSCash.f.1997" localSheetId="5">[13]model!#REF!</definedName>
    <definedName name="BSCash.f.1997" localSheetId="9">[13]model!#REF!</definedName>
    <definedName name="BSCash.f.1997" localSheetId="2">[13]model!#REF!</definedName>
    <definedName name="BSCash.f.1997" localSheetId="25">[13]model!#REF!</definedName>
    <definedName name="BSCash.f.1997">[13]model!#REF!</definedName>
    <definedName name="BSCash.f.1998" localSheetId="4">[13]model!#REF!</definedName>
    <definedName name="BSCash.f.1998" localSheetId="17">[13]model!#REF!</definedName>
    <definedName name="BSCash.f.1998" localSheetId="5">[13]model!#REF!</definedName>
    <definedName name="BSCash.f.1998" localSheetId="9">[13]model!#REF!</definedName>
    <definedName name="BSCash.f.1998" localSheetId="2">[13]model!#REF!</definedName>
    <definedName name="BSCash.f.1998" localSheetId="25">[13]model!#REF!</definedName>
    <definedName name="BSCash.f.1998">[13]model!#REF!</definedName>
    <definedName name="BSCash.f.1999" localSheetId="4">[13]model!#REF!</definedName>
    <definedName name="BSCash.f.1999" localSheetId="17">[13]model!#REF!</definedName>
    <definedName name="BSCash.f.1999" localSheetId="5">[13]model!#REF!</definedName>
    <definedName name="BSCash.f.1999" localSheetId="9">[13]model!#REF!</definedName>
    <definedName name="BSCash.f.1999" localSheetId="2">[13]model!#REF!</definedName>
    <definedName name="BSCash.f.1999" localSheetId="25">[13]model!#REF!</definedName>
    <definedName name="BSCash.f.1999">[13]model!#REF!</definedName>
    <definedName name="BSCash.f.2000" localSheetId="4">[13]model!#REF!</definedName>
    <definedName name="BSCash.f.2000" localSheetId="17">[13]model!#REF!</definedName>
    <definedName name="BSCash.f.2000" localSheetId="5">[13]model!#REF!</definedName>
    <definedName name="BSCash.f.2000" localSheetId="9">[13]model!#REF!</definedName>
    <definedName name="BSCash.f.2000" localSheetId="2">[13]model!#REF!</definedName>
    <definedName name="BSCash.f.2000" localSheetId="25">[13]model!#REF!</definedName>
    <definedName name="BSCash.f.2000">[13]model!#REF!</definedName>
    <definedName name="BSCorSal" localSheetId="4">#REF!</definedName>
    <definedName name="BSCorSal" localSheetId="17">#REF!</definedName>
    <definedName name="BSCorSal" localSheetId="5">#REF!</definedName>
    <definedName name="BSCorSal" localSheetId="9">#REF!</definedName>
    <definedName name="BSCorSal" localSheetId="2">#REF!</definedName>
    <definedName name="BSCorSal" localSheetId="25">#REF!</definedName>
    <definedName name="BSCorSal">#REF!</definedName>
    <definedName name="BSINV" localSheetId="4">[13]model!#REF!</definedName>
    <definedName name="BSINV" localSheetId="17">[13]model!#REF!</definedName>
    <definedName name="BSINV" localSheetId="5">[13]model!#REF!</definedName>
    <definedName name="BSINV" localSheetId="9">[13]model!#REF!</definedName>
    <definedName name="BSINV" localSheetId="2">[13]model!#REF!</definedName>
    <definedName name="BSINV" localSheetId="25">[13]model!#REF!</definedName>
    <definedName name="BSINV">[13]model!#REF!</definedName>
    <definedName name="BSINV.f.1994" localSheetId="4">[13]model!#REF!</definedName>
    <definedName name="BSINV.f.1994" localSheetId="17">[13]model!#REF!</definedName>
    <definedName name="BSINV.f.1994" localSheetId="5">[13]model!#REF!</definedName>
    <definedName name="BSINV.f.1994" localSheetId="9">[13]model!#REF!</definedName>
    <definedName name="BSINV.f.1994" localSheetId="2">[13]model!#REF!</definedName>
    <definedName name="BSINV.f.1994" localSheetId="25">[13]model!#REF!</definedName>
    <definedName name="BSINV.f.1994">[13]model!#REF!</definedName>
    <definedName name="BSINV.f.1995" localSheetId="4">[13]model!#REF!</definedName>
    <definedName name="BSINV.f.1995" localSheetId="17">[13]model!#REF!</definedName>
    <definedName name="BSINV.f.1995" localSheetId="5">[13]model!#REF!</definedName>
    <definedName name="BSINV.f.1995" localSheetId="9">[13]model!#REF!</definedName>
    <definedName name="BSINV.f.1995" localSheetId="2">[13]model!#REF!</definedName>
    <definedName name="BSINV.f.1995" localSheetId="25">[13]model!#REF!</definedName>
    <definedName name="BSINV.f.1995">[13]model!#REF!</definedName>
    <definedName name="BSINV.f.1996" localSheetId="4">[13]model!#REF!</definedName>
    <definedName name="BSINV.f.1996" localSheetId="17">[13]model!#REF!</definedName>
    <definedName name="BSINV.f.1996" localSheetId="5">[13]model!#REF!</definedName>
    <definedName name="BSINV.f.1996" localSheetId="9">[13]model!#REF!</definedName>
    <definedName name="BSINV.f.1996" localSheetId="2">[13]model!#REF!</definedName>
    <definedName name="BSINV.f.1996" localSheetId="25">[13]model!#REF!</definedName>
    <definedName name="BSINV.f.1996">[13]model!#REF!</definedName>
    <definedName name="BSINV.f.1997" localSheetId="4">[13]model!#REF!</definedName>
    <definedName name="BSINV.f.1997" localSheetId="17">[13]model!#REF!</definedName>
    <definedName name="BSINV.f.1997" localSheetId="5">[13]model!#REF!</definedName>
    <definedName name="BSINV.f.1997" localSheetId="9">[13]model!#REF!</definedName>
    <definedName name="BSINV.f.1997" localSheetId="2">[13]model!#REF!</definedName>
    <definedName name="BSINV.f.1997" localSheetId="25">[13]model!#REF!</definedName>
    <definedName name="BSINV.f.1997">[13]model!#REF!</definedName>
    <definedName name="BSINV.f.1998" localSheetId="4">[13]model!#REF!</definedName>
    <definedName name="BSINV.f.1998" localSheetId="17">[13]model!#REF!</definedName>
    <definedName name="BSINV.f.1998" localSheetId="5">[13]model!#REF!</definedName>
    <definedName name="BSINV.f.1998" localSheetId="9">[13]model!#REF!</definedName>
    <definedName name="BSINV.f.1998" localSheetId="2">[13]model!#REF!</definedName>
    <definedName name="BSINV.f.1998" localSheetId="25">[13]model!#REF!</definedName>
    <definedName name="BSINV.f.1998">[13]model!#REF!</definedName>
    <definedName name="BSINV.f.1999" localSheetId="4">[13]model!#REF!</definedName>
    <definedName name="BSINV.f.1999" localSheetId="17">[13]model!#REF!</definedName>
    <definedName name="BSINV.f.1999" localSheetId="5">[13]model!#REF!</definedName>
    <definedName name="BSINV.f.1999" localSheetId="9">[13]model!#REF!</definedName>
    <definedName name="BSINV.f.1999" localSheetId="2">[13]model!#REF!</definedName>
    <definedName name="BSINV.f.1999" localSheetId="25">[13]model!#REF!</definedName>
    <definedName name="BSINV.f.1999">[13]model!#REF!</definedName>
    <definedName name="BSINV.f.2000" localSheetId="4">[13]model!#REF!</definedName>
    <definedName name="BSINV.f.2000" localSheetId="17">[13]model!#REF!</definedName>
    <definedName name="BSINV.f.2000" localSheetId="5">[13]model!#REF!</definedName>
    <definedName name="BSINV.f.2000" localSheetId="9">[13]model!#REF!</definedName>
    <definedName name="BSINV.f.2000" localSheetId="2">[13]model!#REF!</definedName>
    <definedName name="BSINV.f.2000" localSheetId="25">[13]model!#REF!</definedName>
    <definedName name="BSINV.f.2000">[13]model!#REF!</definedName>
    <definedName name="BSMin" localSheetId="4">[13]model!#REF!</definedName>
    <definedName name="BSMin" localSheetId="17">[13]model!#REF!</definedName>
    <definedName name="BSMin" localSheetId="5">[13]model!#REF!</definedName>
    <definedName name="BSMin" localSheetId="9">[13]model!#REF!</definedName>
    <definedName name="BSMin" localSheetId="2">[13]model!#REF!</definedName>
    <definedName name="BSMin" localSheetId="25">[13]model!#REF!</definedName>
    <definedName name="BSMin">[13]model!#REF!</definedName>
    <definedName name="BSMin.f.1994" localSheetId="4">[13]model!#REF!</definedName>
    <definedName name="BSMin.f.1994" localSheetId="17">[13]model!#REF!</definedName>
    <definedName name="BSMin.f.1994" localSheetId="5">[13]model!#REF!</definedName>
    <definedName name="BSMin.f.1994" localSheetId="9">[13]model!#REF!</definedName>
    <definedName name="BSMin.f.1994" localSheetId="2">[13]model!#REF!</definedName>
    <definedName name="BSMin.f.1994" localSheetId="25">[13]model!#REF!</definedName>
    <definedName name="BSMin.f.1994">[13]model!#REF!</definedName>
    <definedName name="BSMin.f.1995" localSheetId="4">[13]model!#REF!</definedName>
    <definedName name="BSMin.f.1995" localSheetId="17">[13]model!#REF!</definedName>
    <definedName name="BSMin.f.1995" localSheetId="5">[13]model!#REF!</definedName>
    <definedName name="BSMin.f.1995" localSheetId="9">[13]model!#REF!</definedName>
    <definedName name="BSMin.f.1995" localSheetId="2">[13]model!#REF!</definedName>
    <definedName name="BSMin.f.1995" localSheetId="25">[13]model!#REF!</definedName>
    <definedName name="BSMin.f.1995">[13]model!#REF!</definedName>
    <definedName name="BSMin.f.1996" localSheetId="4">[13]model!#REF!</definedName>
    <definedName name="BSMin.f.1996" localSheetId="17">[13]model!#REF!</definedName>
    <definedName name="BSMin.f.1996" localSheetId="5">[13]model!#REF!</definedName>
    <definedName name="BSMin.f.1996" localSheetId="9">[13]model!#REF!</definedName>
    <definedName name="BSMin.f.1996" localSheetId="2">[13]model!#REF!</definedName>
    <definedName name="BSMin.f.1996" localSheetId="25">[13]model!#REF!</definedName>
    <definedName name="BSMin.f.1996">[13]model!#REF!</definedName>
    <definedName name="BSMin.f.1997" localSheetId="4">[13]model!#REF!</definedName>
    <definedName name="BSMin.f.1997" localSheetId="17">[13]model!#REF!</definedName>
    <definedName name="BSMin.f.1997" localSheetId="5">[13]model!#REF!</definedName>
    <definedName name="BSMin.f.1997" localSheetId="9">[13]model!#REF!</definedName>
    <definedName name="BSMin.f.1997" localSheetId="2">[13]model!#REF!</definedName>
    <definedName name="BSMin.f.1997" localSheetId="25">[13]model!#REF!</definedName>
    <definedName name="BSMin.f.1997">[13]model!#REF!</definedName>
    <definedName name="BSMin.f.1998" localSheetId="4">[13]model!#REF!</definedName>
    <definedName name="BSMin.f.1998" localSheetId="17">[13]model!#REF!</definedName>
    <definedName name="BSMin.f.1998" localSheetId="5">[13]model!#REF!</definedName>
    <definedName name="BSMin.f.1998" localSheetId="9">[13]model!#REF!</definedName>
    <definedName name="BSMin.f.1998" localSheetId="2">[13]model!#REF!</definedName>
    <definedName name="BSMin.f.1998" localSheetId="25">[13]model!#REF!</definedName>
    <definedName name="BSMin.f.1998">[13]model!#REF!</definedName>
    <definedName name="BSMin.f.1999" localSheetId="4">[13]model!#REF!</definedName>
    <definedName name="BSMin.f.1999" localSheetId="17">[13]model!#REF!</definedName>
    <definedName name="BSMin.f.1999" localSheetId="5">[13]model!#REF!</definedName>
    <definedName name="BSMin.f.1999" localSheetId="9">[13]model!#REF!</definedName>
    <definedName name="BSMin.f.1999" localSheetId="2">[13]model!#REF!</definedName>
    <definedName name="BSMin.f.1999" localSheetId="25">[13]model!#REF!</definedName>
    <definedName name="BSMin.f.1999">[13]model!#REF!</definedName>
    <definedName name="BSMin.f.2000" localSheetId="4">[13]model!#REF!</definedName>
    <definedName name="BSMin.f.2000" localSheetId="17">[13]model!#REF!</definedName>
    <definedName name="BSMin.f.2000" localSheetId="5">[13]model!#REF!</definedName>
    <definedName name="BSMin.f.2000" localSheetId="9">[13]model!#REF!</definedName>
    <definedName name="BSMin.f.2000" localSheetId="2">[13]model!#REF!</definedName>
    <definedName name="BSMin.f.2000" localSheetId="25">[13]model!#REF!</definedName>
    <definedName name="BSMin.f.2000">[13]model!#REF!</definedName>
    <definedName name="BSMinorities" localSheetId="4">#REF!</definedName>
    <definedName name="BSMinorities" localSheetId="17">#REF!</definedName>
    <definedName name="BSMinorities" localSheetId="5">#REF!</definedName>
    <definedName name="BSMinorities" localSheetId="9">#REF!</definedName>
    <definedName name="BSMinorities" localSheetId="2">#REF!</definedName>
    <definedName name="BSMinorities" localSheetId="25">#REF!</definedName>
    <definedName name="BSMinorities">#REF!</definedName>
    <definedName name="BSNIFA" localSheetId="4">[13]model!#REF!</definedName>
    <definedName name="BSNIFA" localSheetId="17">[13]model!#REF!</definedName>
    <definedName name="BSNIFA" localSheetId="5">[13]model!#REF!</definedName>
    <definedName name="BSNIFA" localSheetId="9">[13]model!#REF!</definedName>
    <definedName name="BSNIFA" localSheetId="2">[13]model!#REF!</definedName>
    <definedName name="BSNIFA" localSheetId="25">[13]model!#REF!</definedName>
    <definedName name="BSNIFA">[13]model!#REF!</definedName>
    <definedName name="BSNIFA.f.1994" localSheetId="4">[13]model!#REF!</definedName>
    <definedName name="BSNIFA.f.1994" localSheetId="17">[13]model!#REF!</definedName>
    <definedName name="BSNIFA.f.1994" localSheetId="5">[13]model!#REF!</definedName>
    <definedName name="BSNIFA.f.1994" localSheetId="9">[13]model!#REF!</definedName>
    <definedName name="BSNIFA.f.1994" localSheetId="2">[13]model!#REF!</definedName>
    <definedName name="BSNIFA.f.1994" localSheetId="25">[13]model!#REF!</definedName>
    <definedName name="BSNIFA.f.1994">[13]model!#REF!</definedName>
    <definedName name="BSNIFA.f.1995" localSheetId="4">[13]model!#REF!</definedName>
    <definedName name="BSNIFA.f.1995" localSheetId="17">[13]model!#REF!</definedName>
    <definedName name="BSNIFA.f.1995" localSheetId="5">[13]model!#REF!</definedName>
    <definedName name="BSNIFA.f.1995" localSheetId="9">[13]model!#REF!</definedName>
    <definedName name="BSNIFA.f.1995" localSheetId="2">[13]model!#REF!</definedName>
    <definedName name="BSNIFA.f.1995" localSheetId="25">[13]model!#REF!</definedName>
    <definedName name="BSNIFA.f.1995">[13]model!#REF!</definedName>
    <definedName name="BSNIFA.f.1996" localSheetId="4">[13]model!#REF!</definedName>
    <definedName name="BSNIFA.f.1996" localSheetId="17">[13]model!#REF!</definedName>
    <definedName name="BSNIFA.f.1996" localSheetId="5">[13]model!#REF!</definedName>
    <definedName name="BSNIFA.f.1996" localSheetId="9">[13]model!#REF!</definedName>
    <definedName name="BSNIFA.f.1996" localSheetId="2">[13]model!#REF!</definedName>
    <definedName name="BSNIFA.f.1996" localSheetId="25">[13]model!#REF!</definedName>
    <definedName name="BSNIFA.f.1996">[13]model!#REF!</definedName>
    <definedName name="BSNIFA.f.1997" localSheetId="4">[13]model!#REF!</definedName>
    <definedName name="BSNIFA.f.1997" localSheetId="17">[13]model!#REF!</definedName>
    <definedName name="BSNIFA.f.1997" localSheetId="5">[13]model!#REF!</definedName>
    <definedName name="BSNIFA.f.1997" localSheetId="9">[13]model!#REF!</definedName>
    <definedName name="BSNIFA.f.1997" localSheetId="2">[13]model!#REF!</definedName>
    <definedName name="BSNIFA.f.1997" localSheetId="25">[13]model!#REF!</definedName>
    <definedName name="BSNIFA.f.1997">[13]model!#REF!</definedName>
    <definedName name="BSNIFA.f.1998" localSheetId="4">[13]model!#REF!</definedName>
    <definedName name="BSNIFA.f.1998" localSheetId="17">[13]model!#REF!</definedName>
    <definedName name="BSNIFA.f.1998" localSheetId="5">[13]model!#REF!</definedName>
    <definedName name="BSNIFA.f.1998" localSheetId="9">[13]model!#REF!</definedName>
    <definedName name="BSNIFA.f.1998" localSheetId="2">[13]model!#REF!</definedName>
    <definedName name="BSNIFA.f.1998" localSheetId="25">[13]model!#REF!</definedName>
    <definedName name="BSNIFA.f.1998">[13]model!#REF!</definedName>
    <definedName name="BSNIFA.f.1999" localSheetId="4">[13]model!#REF!</definedName>
    <definedName name="BSNIFA.f.1999" localSheetId="17">[13]model!#REF!</definedName>
    <definedName name="BSNIFA.f.1999" localSheetId="5">[13]model!#REF!</definedName>
    <definedName name="BSNIFA.f.1999" localSheetId="9">[13]model!#REF!</definedName>
    <definedName name="BSNIFA.f.1999" localSheetId="2">[13]model!#REF!</definedName>
    <definedName name="BSNIFA.f.1999" localSheetId="25">[13]model!#REF!</definedName>
    <definedName name="BSNIFA.f.1999">[13]model!#REF!</definedName>
    <definedName name="BSNIFA.f.2000" localSheetId="4">[13]model!#REF!</definedName>
    <definedName name="BSNIFA.f.2000" localSheetId="17">[13]model!#REF!</definedName>
    <definedName name="BSNIFA.f.2000" localSheetId="5">[13]model!#REF!</definedName>
    <definedName name="BSNIFA.f.2000" localSheetId="9">[13]model!#REF!</definedName>
    <definedName name="BSNIFA.f.2000" localSheetId="2">[13]model!#REF!</definedName>
    <definedName name="BSNIFA.f.2000" localSheetId="25">[13]model!#REF!</definedName>
    <definedName name="BSNIFA.f.2000">[13]model!#REF!</definedName>
    <definedName name="bsntfa" localSheetId="4">[13]model!#REF!</definedName>
    <definedName name="bsntfa" localSheetId="17">[13]model!#REF!</definedName>
    <definedName name="bsntfa" localSheetId="5">[13]model!#REF!</definedName>
    <definedName name="bsntfa" localSheetId="9">[13]model!#REF!</definedName>
    <definedName name="bsntfa" localSheetId="2">[13]model!#REF!</definedName>
    <definedName name="bsntfa" localSheetId="25">[13]model!#REF!</definedName>
    <definedName name="bsntfa">[13]model!#REF!</definedName>
    <definedName name="bsntfa.f.1994" localSheetId="4">[13]model!#REF!</definedName>
    <definedName name="bsntfa.f.1994" localSheetId="17">[13]model!#REF!</definedName>
    <definedName name="bsntfa.f.1994" localSheetId="5">[13]model!#REF!</definedName>
    <definedName name="bsntfa.f.1994" localSheetId="9">[13]model!#REF!</definedName>
    <definedName name="bsntfa.f.1994" localSheetId="2">[13]model!#REF!</definedName>
    <definedName name="bsntfa.f.1994" localSheetId="25">[13]model!#REF!</definedName>
    <definedName name="bsntfa.f.1994">[13]model!#REF!</definedName>
    <definedName name="bsntfa.f.1995" localSheetId="4">[13]model!#REF!</definedName>
    <definedName name="bsntfa.f.1995" localSheetId="17">[13]model!#REF!</definedName>
    <definedName name="bsntfa.f.1995" localSheetId="5">[13]model!#REF!</definedName>
    <definedName name="bsntfa.f.1995" localSheetId="9">[13]model!#REF!</definedName>
    <definedName name="bsntfa.f.1995" localSheetId="2">[13]model!#REF!</definedName>
    <definedName name="bsntfa.f.1995" localSheetId="25">[13]model!#REF!</definedName>
    <definedName name="bsntfa.f.1995">[13]model!#REF!</definedName>
    <definedName name="bsntfa.f.1996" localSheetId="4">[13]model!#REF!</definedName>
    <definedName name="bsntfa.f.1996" localSheetId="17">[13]model!#REF!</definedName>
    <definedName name="bsntfa.f.1996" localSheetId="5">[13]model!#REF!</definedName>
    <definedName name="bsntfa.f.1996" localSheetId="9">[13]model!#REF!</definedName>
    <definedName name="bsntfa.f.1996" localSheetId="2">[13]model!#REF!</definedName>
    <definedName name="bsntfa.f.1996" localSheetId="25">[13]model!#REF!</definedName>
    <definedName name="bsntfa.f.1996">[13]model!#REF!</definedName>
    <definedName name="bsntfa.f.1997" localSheetId="4">[13]model!#REF!</definedName>
    <definedName name="bsntfa.f.1997" localSheetId="17">[13]model!#REF!</definedName>
    <definedName name="bsntfa.f.1997" localSheetId="5">[13]model!#REF!</definedName>
    <definedName name="bsntfa.f.1997" localSheetId="9">[13]model!#REF!</definedName>
    <definedName name="bsntfa.f.1997" localSheetId="2">[13]model!#REF!</definedName>
    <definedName name="bsntfa.f.1997" localSheetId="25">[13]model!#REF!</definedName>
    <definedName name="bsntfa.f.1997">[13]model!#REF!</definedName>
    <definedName name="bsntfa.f.1998" localSheetId="4">[13]model!#REF!</definedName>
    <definedName name="bsntfa.f.1998" localSheetId="17">[13]model!#REF!</definedName>
    <definedName name="bsntfa.f.1998" localSheetId="5">[13]model!#REF!</definedName>
    <definedName name="bsntfa.f.1998" localSheetId="9">[13]model!#REF!</definedName>
    <definedName name="bsntfa.f.1998" localSheetId="2">[13]model!#REF!</definedName>
    <definedName name="bsntfa.f.1998" localSheetId="25">[13]model!#REF!</definedName>
    <definedName name="bsntfa.f.1998">[13]model!#REF!</definedName>
    <definedName name="bsntfa.f.1999" localSheetId="4">[13]model!#REF!</definedName>
    <definedName name="bsntfa.f.1999" localSheetId="17">[13]model!#REF!</definedName>
    <definedName name="bsntfa.f.1999" localSheetId="5">[13]model!#REF!</definedName>
    <definedName name="bsntfa.f.1999" localSheetId="9">[13]model!#REF!</definedName>
    <definedName name="bsntfa.f.1999" localSheetId="2">[13]model!#REF!</definedName>
    <definedName name="bsntfa.f.1999" localSheetId="25">[13]model!#REF!</definedName>
    <definedName name="bsntfa.f.1999">[13]model!#REF!</definedName>
    <definedName name="bsntfa.f.2000" localSheetId="4">[13]model!#REF!</definedName>
    <definedName name="bsntfa.f.2000" localSheetId="17">[13]model!#REF!</definedName>
    <definedName name="bsntfa.f.2000" localSheetId="5">[13]model!#REF!</definedName>
    <definedName name="bsntfa.f.2000" localSheetId="9">[13]model!#REF!</definedName>
    <definedName name="bsntfa.f.2000" localSheetId="2">[13]model!#REF!</definedName>
    <definedName name="bsntfa.f.2000" localSheetId="25">[13]model!#REF!</definedName>
    <definedName name="bsntfa.f.2000">[13]model!#REF!</definedName>
    <definedName name="bsnwc" localSheetId="4">[13]model!#REF!</definedName>
    <definedName name="bsnwc" localSheetId="17">[13]model!#REF!</definedName>
    <definedName name="bsnwc" localSheetId="5">[13]model!#REF!</definedName>
    <definedName name="bsnwc" localSheetId="9">[13]model!#REF!</definedName>
    <definedName name="bsnwc" localSheetId="2">[13]model!#REF!</definedName>
    <definedName name="bsnwc" localSheetId="25">[13]model!#REF!</definedName>
    <definedName name="bsnwc">[13]model!#REF!</definedName>
    <definedName name="bsnwc.f.1994" localSheetId="4">[13]model!#REF!</definedName>
    <definedName name="bsnwc.f.1994" localSheetId="17">[13]model!#REF!</definedName>
    <definedName name="bsnwc.f.1994" localSheetId="5">[13]model!#REF!</definedName>
    <definedName name="bsnwc.f.1994" localSheetId="9">[13]model!#REF!</definedName>
    <definedName name="bsnwc.f.1994" localSheetId="2">[13]model!#REF!</definedName>
    <definedName name="bsnwc.f.1994" localSheetId="25">[13]model!#REF!</definedName>
    <definedName name="bsnwc.f.1994">[13]model!#REF!</definedName>
    <definedName name="bsnwc.f.1995" localSheetId="4">[13]model!#REF!</definedName>
    <definedName name="bsnwc.f.1995" localSheetId="17">[13]model!#REF!</definedName>
    <definedName name="bsnwc.f.1995" localSheetId="5">[13]model!#REF!</definedName>
    <definedName name="bsnwc.f.1995" localSheetId="9">[13]model!#REF!</definedName>
    <definedName name="bsnwc.f.1995" localSheetId="2">[13]model!#REF!</definedName>
    <definedName name="bsnwc.f.1995" localSheetId="25">[13]model!#REF!</definedName>
    <definedName name="bsnwc.f.1995">[13]model!#REF!</definedName>
    <definedName name="bsnwc.f.1996" localSheetId="4">[13]model!#REF!</definedName>
    <definedName name="bsnwc.f.1996" localSheetId="17">[13]model!#REF!</definedName>
    <definedName name="bsnwc.f.1996" localSheetId="5">[13]model!#REF!</definedName>
    <definedName name="bsnwc.f.1996" localSheetId="9">[13]model!#REF!</definedName>
    <definedName name="bsnwc.f.1996" localSheetId="2">[13]model!#REF!</definedName>
    <definedName name="bsnwc.f.1996" localSheetId="25">[13]model!#REF!</definedName>
    <definedName name="bsnwc.f.1996">[13]model!#REF!</definedName>
    <definedName name="bsnwc.f.1997" localSheetId="4">[13]model!#REF!</definedName>
    <definedName name="bsnwc.f.1997" localSheetId="17">[13]model!#REF!</definedName>
    <definedName name="bsnwc.f.1997" localSheetId="5">[13]model!#REF!</definedName>
    <definedName name="bsnwc.f.1997" localSheetId="9">[13]model!#REF!</definedName>
    <definedName name="bsnwc.f.1997" localSheetId="2">[13]model!#REF!</definedName>
    <definedName name="bsnwc.f.1997" localSheetId="25">[13]model!#REF!</definedName>
    <definedName name="bsnwc.f.1997">[13]model!#REF!</definedName>
    <definedName name="bsnwc.f.1998" localSheetId="4">[13]model!#REF!</definedName>
    <definedName name="bsnwc.f.1998" localSheetId="17">[13]model!#REF!</definedName>
    <definedName name="bsnwc.f.1998" localSheetId="5">[13]model!#REF!</definedName>
    <definedName name="bsnwc.f.1998" localSheetId="9">[13]model!#REF!</definedName>
    <definedName name="bsnwc.f.1998" localSheetId="2">[13]model!#REF!</definedName>
    <definedName name="bsnwc.f.1998" localSheetId="25">[13]model!#REF!</definedName>
    <definedName name="bsnwc.f.1998">[13]model!#REF!</definedName>
    <definedName name="bsnwc.f.1999" localSheetId="4">[13]model!#REF!</definedName>
    <definedName name="bsnwc.f.1999" localSheetId="17">[13]model!#REF!</definedName>
    <definedName name="bsnwc.f.1999" localSheetId="5">[13]model!#REF!</definedName>
    <definedName name="bsnwc.f.1999" localSheetId="9">[13]model!#REF!</definedName>
    <definedName name="bsnwc.f.1999" localSheetId="2">[13]model!#REF!</definedName>
    <definedName name="bsnwc.f.1999" localSheetId="25">[13]model!#REF!</definedName>
    <definedName name="bsnwc.f.1999">[13]model!#REF!</definedName>
    <definedName name="bsnwc.f.2000" localSheetId="4">[13]model!#REF!</definedName>
    <definedName name="bsnwc.f.2000" localSheetId="17">[13]model!#REF!</definedName>
    <definedName name="bsnwc.f.2000" localSheetId="5">[13]model!#REF!</definedName>
    <definedName name="bsnwc.f.2000" localSheetId="9">[13]model!#REF!</definedName>
    <definedName name="bsnwc.f.2000" localSheetId="2">[13]model!#REF!</definedName>
    <definedName name="bsnwc.f.2000" localSheetId="25">[13]model!#REF!</definedName>
    <definedName name="bsnwc.f.2000">[13]model!#REF!</definedName>
    <definedName name="BSOther" localSheetId="4">[13]model!#REF!</definedName>
    <definedName name="BSOther" localSheetId="17">[13]model!#REF!</definedName>
    <definedName name="BSOther" localSheetId="5">[13]model!#REF!</definedName>
    <definedName name="BSOther" localSheetId="9">[13]model!#REF!</definedName>
    <definedName name="BSOther" localSheetId="2">[13]model!#REF!</definedName>
    <definedName name="BSOther" localSheetId="25">[13]model!#REF!</definedName>
    <definedName name="BSOther">[13]model!#REF!</definedName>
    <definedName name="BSOther.f.1994" localSheetId="4">[13]model!#REF!</definedName>
    <definedName name="BSOther.f.1994" localSheetId="17">[13]model!#REF!</definedName>
    <definedName name="BSOther.f.1994" localSheetId="5">[13]model!#REF!</definedName>
    <definedName name="BSOther.f.1994" localSheetId="9">[13]model!#REF!</definedName>
    <definedName name="BSOther.f.1994" localSheetId="2">[13]model!#REF!</definedName>
    <definedName name="BSOther.f.1994" localSheetId="25">[13]model!#REF!</definedName>
    <definedName name="BSOther.f.1994">[13]model!#REF!</definedName>
    <definedName name="BSOther.f.1995" localSheetId="4">[13]model!#REF!</definedName>
    <definedName name="BSOther.f.1995" localSheetId="17">[13]model!#REF!</definedName>
    <definedName name="BSOther.f.1995" localSheetId="5">[13]model!#REF!</definedName>
    <definedName name="BSOther.f.1995" localSheetId="9">[13]model!#REF!</definedName>
    <definedName name="BSOther.f.1995" localSheetId="2">[13]model!#REF!</definedName>
    <definedName name="BSOther.f.1995" localSheetId="25">[13]model!#REF!</definedName>
    <definedName name="BSOther.f.1995">[13]model!#REF!</definedName>
    <definedName name="BSOther.f.1996" localSheetId="4">[13]model!#REF!</definedName>
    <definedName name="BSOther.f.1996" localSheetId="17">[13]model!#REF!</definedName>
    <definedName name="BSOther.f.1996" localSheetId="5">[13]model!#REF!</definedName>
    <definedName name="BSOther.f.1996" localSheetId="9">[13]model!#REF!</definedName>
    <definedName name="BSOther.f.1996" localSheetId="2">[13]model!#REF!</definedName>
    <definedName name="BSOther.f.1996" localSheetId="25">[13]model!#REF!</definedName>
    <definedName name="BSOther.f.1996">[13]model!#REF!</definedName>
    <definedName name="BSOther.f.1997" localSheetId="4">[13]model!#REF!</definedName>
    <definedName name="BSOther.f.1997" localSheetId="17">[13]model!#REF!</definedName>
    <definedName name="BSOther.f.1997" localSheetId="5">[13]model!#REF!</definedName>
    <definedName name="BSOther.f.1997" localSheetId="9">[13]model!#REF!</definedName>
    <definedName name="BSOther.f.1997" localSheetId="2">[13]model!#REF!</definedName>
    <definedName name="BSOther.f.1997" localSheetId="25">[13]model!#REF!</definedName>
    <definedName name="BSOther.f.1997">[13]model!#REF!</definedName>
    <definedName name="BSOther.f.1998" localSheetId="4">[13]model!#REF!</definedName>
    <definedName name="BSOther.f.1998" localSheetId="17">[13]model!#REF!</definedName>
    <definedName name="BSOther.f.1998" localSheetId="5">[13]model!#REF!</definedName>
    <definedName name="BSOther.f.1998" localSheetId="9">[13]model!#REF!</definedName>
    <definedName name="BSOther.f.1998" localSheetId="2">[13]model!#REF!</definedName>
    <definedName name="BSOther.f.1998" localSheetId="25">[13]model!#REF!</definedName>
    <definedName name="BSOther.f.1998">[13]model!#REF!</definedName>
    <definedName name="BSOther.f.1999" localSheetId="4">[13]model!#REF!</definedName>
    <definedName name="BSOther.f.1999" localSheetId="17">[13]model!#REF!</definedName>
    <definedName name="BSOther.f.1999" localSheetId="5">[13]model!#REF!</definedName>
    <definedName name="BSOther.f.1999" localSheetId="9">[13]model!#REF!</definedName>
    <definedName name="BSOther.f.1999" localSheetId="2">[13]model!#REF!</definedName>
    <definedName name="BSOther.f.1999" localSheetId="25">[13]model!#REF!</definedName>
    <definedName name="BSOther.f.1999">[13]model!#REF!</definedName>
    <definedName name="BSOther.f.2000" localSheetId="4">[13]model!#REF!</definedName>
    <definedName name="BSOther.f.2000" localSheetId="17">[13]model!#REF!</definedName>
    <definedName name="BSOther.f.2000" localSheetId="5">[13]model!#REF!</definedName>
    <definedName name="BSOther.f.2000" localSheetId="9">[13]model!#REF!</definedName>
    <definedName name="BSOther.f.2000" localSheetId="2">[13]model!#REF!</definedName>
    <definedName name="BSOther.f.2000" localSheetId="25">[13]model!#REF!</definedName>
    <definedName name="BSOther.f.2000">[13]model!#REF!</definedName>
    <definedName name="BSProv" localSheetId="4">[13]model!#REF!</definedName>
    <definedName name="BSProv" localSheetId="17">[13]model!#REF!</definedName>
    <definedName name="BSProv" localSheetId="5">[13]model!#REF!</definedName>
    <definedName name="BSProv" localSheetId="9">[13]model!#REF!</definedName>
    <definedName name="BSProv" localSheetId="2">[13]model!#REF!</definedName>
    <definedName name="BSProv" localSheetId="25">[13]model!#REF!</definedName>
    <definedName name="BSProv">[13]model!#REF!</definedName>
    <definedName name="BSProv.f.1994" localSheetId="4">[13]model!#REF!</definedName>
    <definedName name="BSProv.f.1994" localSheetId="17">[13]model!#REF!</definedName>
    <definedName name="BSProv.f.1994" localSheetId="5">[13]model!#REF!</definedName>
    <definedName name="BSProv.f.1994" localSheetId="9">[13]model!#REF!</definedName>
    <definedName name="BSProv.f.1994" localSheetId="2">[13]model!#REF!</definedName>
    <definedName name="BSProv.f.1994" localSheetId="25">[13]model!#REF!</definedName>
    <definedName name="BSProv.f.1994">[13]model!#REF!</definedName>
    <definedName name="BSProv.f.1995" localSheetId="4">[13]model!#REF!</definedName>
    <definedName name="BSProv.f.1995" localSheetId="17">[13]model!#REF!</definedName>
    <definedName name="BSProv.f.1995" localSheetId="5">[13]model!#REF!</definedName>
    <definedName name="BSProv.f.1995" localSheetId="9">[13]model!#REF!</definedName>
    <definedName name="BSProv.f.1995" localSheetId="2">[13]model!#REF!</definedName>
    <definedName name="BSProv.f.1995" localSheetId="25">[13]model!#REF!</definedName>
    <definedName name="BSProv.f.1995">[13]model!#REF!</definedName>
    <definedName name="BSProv.f.1996" localSheetId="4">[13]model!#REF!</definedName>
    <definedName name="BSProv.f.1996" localSheetId="17">[13]model!#REF!</definedName>
    <definedName name="BSProv.f.1996" localSheetId="5">[13]model!#REF!</definedName>
    <definedName name="BSProv.f.1996" localSheetId="9">[13]model!#REF!</definedName>
    <definedName name="BSProv.f.1996" localSheetId="2">[13]model!#REF!</definedName>
    <definedName name="BSProv.f.1996" localSheetId="25">[13]model!#REF!</definedName>
    <definedName name="BSProv.f.1996">[13]model!#REF!</definedName>
    <definedName name="BSProv.f.1997" localSheetId="4">[13]model!#REF!</definedName>
    <definedName name="BSProv.f.1997" localSheetId="17">[13]model!#REF!</definedName>
    <definedName name="BSProv.f.1997" localSheetId="5">[13]model!#REF!</definedName>
    <definedName name="BSProv.f.1997" localSheetId="9">[13]model!#REF!</definedName>
    <definedName name="BSProv.f.1997" localSheetId="2">[13]model!#REF!</definedName>
    <definedName name="BSProv.f.1997" localSheetId="25">[13]model!#REF!</definedName>
    <definedName name="BSProv.f.1997">[13]model!#REF!</definedName>
    <definedName name="BSProv.f.1998" localSheetId="4">[13]model!#REF!</definedName>
    <definedName name="BSProv.f.1998" localSheetId="17">[13]model!#REF!</definedName>
    <definedName name="BSProv.f.1998" localSheetId="5">[13]model!#REF!</definedName>
    <definedName name="BSProv.f.1998" localSheetId="9">[13]model!#REF!</definedName>
    <definedName name="BSProv.f.1998" localSheetId="2">[13]model!#REF!</definedName>
    <definedName name="BSProv.f.1998" localSheetId="25">[13]model!#REF!</definedName>
    <definedName name="BSProv.f.1998">[13]model!#REF!</definedName>
    <definedName name="BSProv.f.1999" localSheetId="4">[13]model!#REF!</definedName>
    <definedName name="BSProv.f.1999" localSheetId="17">[13]model!#REF!</definedName>
    <definedName name="BSProv.f.1999" localSheetId="5">[13]model!#REF!</definedName>
    <definedName name="BSProv.f.1999" localSheetId="9">[13]model!#REF!</definedName>
    <definedName name="BSProv.f.1999" localSheetId="2">[13]model!#REF!</definedName>
    <definedName name="BSProv.f.1999" localSheetId="25">[13]model!#REF!</definedName>
    <definedName name="BSProv.f.1999">[13]model!#REF!</definedName>
    <definedName name="BSProv.f.2000" localSheetId="4">[13]model!#REF!</definedName>
    <definedName name="BSProv.f.2000" localSheetId="17">[13]model!#REF!</definedName>
    <definedName name="BSProv.f.2000" localSheetId="5">[13]model!#REF!</definedName>
    <definedName name="BSProv.f.2000" localSheetId="9">[13]model!#REF!</definedName>
    <definedName name="BSProv.f.2000" localSheetId="2">[13]model!#REF!</definedName>
    <definedName name="BSProv.f.2000" localSheetId="25">[13]model!#REF!</definedName>
    <definedName name="BSProv.f.2000">[13]model!#REF!</definedName>
    <definedName name="ca_00" localSheetId="4">#REF!</definedName>
    <definedName name="ca_00" localSheetId="17">#REF!</definedName>
    <definedName name="ca_00" localSheetId="5">#REF!</definedName>
    <definedName name="ca_00" localSheetId="9">#REF!</definedName>
    <definedName name="ca_00" localSheetId="2">#REF!</definedName>
    <definedName name="ca_00" localSheetId="25">#REF!</definedName>
    <definedName name="ca_00">#REF!</definedName>
    <definedName name="ca_01" localSheetId="4">#REF!</definedName>
    <definedName name="ca_01" localSheetId="17">#REF!</definedName>
    <definedName name="ca_01" localSheetId="5">#REF!</definedName>
    <definedName name="ca_01" localSheetId="9">#REF!</definedName>
    <definedName name="ca_01" localSheetId="2">#REF!</definedName>
    <definedName name="ca_01" localSheetId="25">#REF!</definedName>
    <definedName name="ca_01">#REF!</definedName>
    <definedName name="ca_02" localSheetId="4">#REF!</definedName>
    <definedName name="ca_02" localSheetId="17">#REF!</definedName>
    <definedName name="ca_02" localSheetId="5">#REF!</definedName>
    <definedName name="ca_02" localSheetId="9">#REF!</definedName>
    <definedName name="ca_02" localSheetId="2">#REF!</definedName>
    <definedName name="ca_02" localSheetId="25">#REF!</definedName>
    <definedName name="ca_02">#REF!</definedName>
    <definedName name="ca_99" localSheetId="4">#REF!</definedName>
    <definedName name="ca_99" localSheetId="17">#REF!</definedName>
    <definedName name="ca_99" localSheetId="5">#REF!</definedName>
    <definedName name="ca_99" localSheetId="9">#REF!</definedName>
    <definedName name="ca_99" localSheetId="2">#REF!</definedName>
    <definedName name="ca_99" localSheetId="25">#REF!</definedName>
    <definedName name="ca_99">#REF!</definedName>
    <definedName name="calc">#N/A</definedName>
    <definedName name="Cap._RnD_Asset_net_of_RnD_amort.">'[8]Invested capital_VDF'!$C$32:$AE$32</definedName>
    <definedName name="CAPEX" localSheetId="4">#REF!</definedName>
    <definedName name="CAPEX" localSheetId="17">#REF!</definedName>
    <definedName name="CAPEX" localSheetId="5">#REF!</definedName>
    <definedName name="CAPEX" localSheetId="9">#REF!</definedName>
    <definedName name="CAPEX" localSheetId="2">#REF!</definedName>
    <definedName name="CAPEX" localSheetId="25">#REF!</definedName>
    <definedName name="CAPEX">#REF!</definedName>
    <definedName name="CAPEX__Financial" localSheetId="4">#REF!</definedName>
    <definedName name="CAPEX__Financial" localSheetId="17">#REF!</definedName>
    <definedName name="CAPEX__Financial" localSheetId="5">#REF!</definedName>
    <definedName name="CAPEX__Financial" localSheetId="9">#REF!</definedName>
    <definedName name="CAPEX__Financial" localSheetId="2">#REF!</definedName>
    <definedName name="CAPEX__Financial" localSheetId="25">#REF!</definedName>
    <definedName name="CAPEX__Financial">#REF!</definedName>
    <definedName name="CAPEX__Intangibles" localSheetId="4">#REF!</definedName>
    <definedName name="CAPEX__Intangibles" localSheetId="17">#REF!</definedName>
    <definedName name="CAPEX__Intangibles" localSheetId="5">#REF!</definedName>
    <definedName name="CAPEX__Intangibles" localSheetId="9">#REF!</definedName>
    <definedName name="CAPEX__Intangibles" localSheetId="2">#REF!</definedName>
    <definedName name="CAPEX__Intangibles" localSheetId="25">#REF!</definedName>
    <definedName name="CAPEX__Intangibles">#REF!</definedName>
    <definedName name="capex_00" localSheetId="4">#REF!</definedName>
    <definedName name="capex_00" localSheetId="17">#REF!</definedName>
    <definedName name="capex_00" localSheetId="5">#REF!</definedName>
    <definedName name="capex_00" localSheetId="9">#REF!</definedName>
    <definedName name="capex_00" localSheetId="2">#REF!</definedName>
    <definedName name="capex_00" localSheetId="25">#REF!</definedName>
    <definedName name="capex_00">#REF!</definedName>
    <definedName name="capex_01" localSheetId="4">#REF!</definedName>
    <definedName name="capex_01" localSheetId="17">#REF!</definedName>
    <definedName name="capex_01" localSheetId="5">#REF!</definedName>
    <definedName name="capex_01" localSheetId="9">#REF!</definedName>
    <definedName name="capex_01" localSheetId="2">#REF!</definedName>
    <definedName name="capex_01" localSheetId="25">#REF!</definedName>
    <definedName name="capex_01">#REF!</definedName>
    <definedName name="capex_02">[1]CASINO2!$V$497</definedName>
    <definedName name="capex_03">[1]CASINO2!$W$497</definedName>
    <definedName name="capex_99" localSheetId="4">#REF!</definedName>
    <definedName name="capex_99" localSheetId="17">#REF!</definedName>
    <definedName name="capex_99" localSheetId="5">#REF!</definedName>
    <definedName name="capex_99" localSheetId="9">#REF!</definedName>
    <definedName name="capex_99" localSheetId="2">#REF!</definedName>
    <definedName name="capex_99" localSheetId="25">#REF!</definedName>
    <definedName name="capex_99">#REF!</definedName>
    <definedName name="capex_s00" localSheetId="4">#REF!</definedName>
    <definedName name="capex_s00" localSheetId="17">#REF!</definedName>
    <definedName name="capex_s00" localSheetId="5">#REF!</definedName>
    <definedName name="capex_s00" localSheetId="9">#REF!</definedName>
    <definedName name="capex_s00" localSheetId="2">#REF!</definedName>
    <definedName name="capex_s00" localSheetId="25">#REF!</definedName>
    <definedName name="capex_s00">#REF!</definedName>
    <definedName name="capex_s01" localSheetId="4">#REF!</definedName>
    <definedName name="capex_s01" localSheetId="17">#REF!</definedName>
    <definedName name="capex_s01" localSheetId="5">#REF!</definedName>
    <definedName name="capex_s01" localSheetId="9">#REF!</definedName>
    <definedName name="capex_s01" localSheetId="2">#REF!</definedName>
    <definedName name="capex_s01" localSheetId="25">#REF!</definedName>
    <definedName name="capex_s01">#REF!</definedName>
    <definedName name="capex_s02" localSheetId="4">#REF!</definedName>
    <definedName name="capex_s02" localSheetId="17">#REF!</definedName>
    <definedName name="capex_s02" localSheetId="5">#REF!</definedName>
    <definedName name="capex_s02" localSheetId="9">#REF!</definedName>
    <definedName name="capex_s02" localSheetId="2">#REF!</definedName>
    <definedName name="capex_s02" localSheetId="25">#REF!</definedName>
    <definedName name="capex_s02">#REF!</definedName>
    <definedName name="capex_s03">[1]CASINO2!$W$498</definedName>
    <definedName name="capex_s99" localSheetId="4">#REF!</definedName>
    <definedName name="capex_s99" localSheetId="17">#REF!</definedName>
    <definedName name="capex_s99" localSheetId="5">#REF!</definedName>
    <definedName name="capex_s99" localSheetId="9">#REF!</definedName>
    <definedName name="capex_s99" localSheetId="2">#REF!</definedName>
    <definedName name="capex_s99" localSheetId="25">#REF!</definedName>
    <definedName name="capex_s99">#REF!</definedName>
    <definedName name="Capital_gains" localSheetId="4">#REF!</definedName>
    <definedName name="Capital_gains" localSheetId="17">#REF!</definedName>
    <definedName name="Capital_gains" localSheetId="5">#REF!</definedName>
    <definedName name="Capital_gains" localSheetId="9">#REF!</definedName>
    <definedName name="Capital_gains" localSheetId="2">#REF!</definedName>
    <definedName name="Capital_gains" localSheetId="25">#REF!</definedName>
    <definedName name="Capital_gains">#REF!</definedName>
    <definedName name="Capital_spending" localSheetId="4">#REF!</definedName>
    <definedName name="Capital_spending" localSheetId="17">#REF!</definedName>
    <definedName name="Capital_spending" localSheetId="5">#REF!</definedName>
    <definedName name="Capital_spending" localSheetId="9">#REF!</definedName>
    <definedName name="Capital_spending" localSheetId="2">#REF!</definedName>
    <definedName name="Capital_spending" localSheetId="25">#REF!</definedName>
    <definedName name="Capital_spending">#REF!</definedName>
    <definedName name="cash" localSheetId="4">'[3]DCF old'!#REF!</definedName>
    <definedName name="cash" localSheetId="17">'[3]DCF old'!#REF!</definedName>
    <definedName name="cash" localSheetId="5">'[3]DCF old'!#REF!</definedName>
    <definedName name="cash" localSheetId="9">'[3]DCF old'!#REF!</definedName>
    <definedName name="cash" localSheetId="2">'[3]DCF old'!#REF!</definedName>
    <definedName name="cash" localSheetId="25">'[3]DCF old'!#REF!</definedName>
    <definedName name="cash">'[3]DCF old'!#REF!</definedName>
    <definedName name="Cash___Liquid_assets" localSheetId="4">#REF!</definedName>
    <definedName name="Cash___Liquid_assets" localSheetId="17">#REF!</definedName>
    <definedName name="Cash___Liquid_assets" localSheetId="5">#REF!</definedName>
    <definedName name="Cash___Liquid_assets" localSheetId="9">#REF!</definedName>
    <definedName name="Cash___Liquid_assets" localSheetId="2">#REF!</definedName>
    <definedName name="Cash___Liquid_assets" localSheetId="25">#REF!</definedName>
    <definedName name="Cash___Liquid_assets">#REF!</definedName>
    <definedName name="Cash_DCF">[8]DCF_VDF!$C$33:$AZ$33</definedName>
    <definedName name="Cash_Flow" localSheetId="4">#REF!</definedName>
    <definedName name="Cash_Flow" localSheetId="17">#REF!</definedName>
    <definedName name="Cash_Flow" localSheetId="5">#REF!</definedName>
    <definedName name="Cash_Flow" localSheetId="9">#REF!</definedName>
    <definedName name="Cash_Flow" localSheetId="2">#REF!</definedName>
    <definedName name="Cash_Flow" localSheetId="25">#REF!</definedName>
    <definedName name="Cash_Flow">#REF!</definedName>
    <definedName name="CASH_FLOW_ANALYSIS" localSheetId="4">#REF!</definedName>
    <definedName name="CASH_FLOW_ANALYSIS" localSheetId="17">#REF!</definedName>
    <definedName name="CASH_FLOW_ANALYSIS" localSheetId="5">#REF!</definedName>
    <definedName name="CASH_FLOW_ANALYSIS" localSheetId="9">#REF!</definedName>
    <definedName name="CASH_FLOW_ANALYSIS" localSheetId="2">#REF!</definedName>
    <definedName name="CASH_FLOW_ANALYSIS" localSheetId="25">#REF!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7">[14]CF!#REF!</definedName>
    <definedName name="Cashf" localSheetId="5">[14]CF!#REF!</definedName>
    <definedName name="Cashf" localSheetId="9">[14]CF!#REF!</definedName>
    <definedName name="Cashf" localSheetId="2">[14]CF!#REF!</definedName>
    <definedName name="Cashf" localSheetId="25">[14]CF!#REF!</definedName>
    <definedName name="Cashf">[14]CF!#REF!</definedName>
    <definedName name="cashflow1" localSheetId="4">#REF!</definedName>
    <definedName name="cashflow1" localSheetId="17">#REF!</definedName>
    <definedName name="cashflow1" localSheetId="5">#REF!</definedName>
    <definedName name="cashflow1" localSheetId="9">#REF!</definedName>
    <definedName name="cashflow1" localSheetId="2">#REF!</definedName>
    <definedName name="cashflow1" localSheetId="25">#REF!</definedName>
    <definedName name="cashflow1">#REF!</definedName>
    <definedName name="cashflow2" localSheetId="4">#REF!</definedName>
    <definedName name="cashflow2" localSheetId="17">#REF!</definedName>
    <definedName name="cashflow2" localSheetId="5">#REF!</definedName>
    <definedName name="cashflow2" localSheetId="9">#REF!</definedName>
    <definedName name="cashflow2" localSheetId="2">#REF!</definedName>
    <definedName name="cashflow2" localSheetId="25">#REF!</definedName>
    <definedName name="cashflow2">#REF!</definedName>
    <definedName name="ccy" localSheetId="4">#REF!</definedName>
    <definedName name="ccy" localSheetId="17">#REF!</definedName>
    <definedName name="ccy" localSheetId="5">#REF!</definedName>
    <definedName name="ccy" localSheetId="9">#REF!</definedName>
    <definedName name="ccy" localSheetId="2">#REF!</definedName>
    <definedName name="ccy" localSheetId="25">#REF!</definedName>
    <definedName name="ccy">#REF!</definedName>
    <definedName name="ce" localSheetId="4">'[3]DCF old'!#REF!</definedName>
    <definedName name="ce" localSheetId="17">'[3]DCF old'!#REF!</definedName>
    <definedName name="ce" localSheetId="5">'[3]DCF old'!#REF!</definedName>
    <definedName name="ce" localSheetId="9">'[3]DCF old'!#REF!</definedName>
    <definedName name="ce" localSheetId="2">'[3]DCF old'!#REF!</definedName>
    <definedName name="ce" localSheetId="25">'[3]DCF old'!#REF!</definedName>
    <definedName name="ce">'[3]DCF old'!#REF!</definedName>
    <definedName name="ce_00" localSheetId="4">#REF!</definedName>
    <definedName name="ce_00" localSheetId="17">#REF!</definedName>
    <definedName name="ce_00" localSheetId="5">#REF!</definedName>
    <definedName name="ce_00" localSheetId="9">#REF!</definedName>
    <definedName name="ce_00" localSheetId="2">#REF!</definedName>
    <definedName name="ce_00" localSheetId="25">#REF!</definedName>
    <definedName name="ce_00">#REF!</definedName>
    <definedName name="ce_01" localSheetId="4">#REF!</definedName>
    <definedName name="ce_01" localSheetId="17">#REF!</definedName>
    <definedName name="ce_01" localSheetId="5">#REF!</definedName>
    <definedName name="ce_01" localSheetId="9">#REF!</definedName>
    <definedName name="ce_01" localSheetId="2">#REF!</definedName>
    <definedName name="ce_01" localSheetId="25">#REF!</definedName>
    <definedName name="ce_01">#REF!</definedName>
    <definedName name="ce_02" localSheetId="4">#REF!</definedName>
    <definedName name="ce_02" localSheetId="17">#REF!</definedName>
    <definedName name="ce_02" localSheetId="5">#REF!</definedName>
    <definedName name="ce_02" localSheetId="9">#REF!</definedName>
    <definedName name="ce_02" localSheetId="2">#REF!</definedName>
    <definedName name="ce_02" localSheetId="25">#REF!</definedName>
    <definedName name="ce_02">#REF!</definedName>
    <definedName name="ce_03">[1]CASINO2!$W$606</definedName>
    <definedName name="ce_99" localSheetId="4">#REF!</definedName>
    <definedName name="ce_99" localSheetId="17">#REF!</definedName>
    <definedName name="ce_99" localSheetId="5">#REF!</definedName>
    <definedName name="ce_99" localSheetId="9">#REF!</definedName>
    <definedName name="ce_99" localSheetId="2">#REF!</definedName>
    <definedName name="ce_99" localSheetId="25">#REF!</definedName>
    <definedName name="ce_99">#REF!</definedName>
    <definedName name="ceps" localSheetId="4">'[3]DCF old'!#REF!</definedName>
    <definedName name="ceps" localSheetId="17">'[3]DCF old'!#REF!</definedName>
    <definedName name="ceps" localSheetId="5">'[3]DCF old'!#REF!</definedName>
    <definedName name="ceps" localSheetId="9">'[3]DCF old'!#REF!</definedName>
    <definedName name="ceps" localSheetId="2">'[3]DCF old'!#REF!</definedName>
    <definedName name="ceps" localSheetId="25">'[3]DCF old'!#REF!</definedName>
    <definedName name="ceps">'[3]DCF old'!#REF!</definedName>
    <definedName name="CF" localSheetId="4">#REF!</definedName>
    <definedName name="CF" localSheetId="17">#REF!</definedName>
    <definedName name="CF" localSheetId="5">#REF!</definedName>
    <definedName name="CF" localSheetId="9">#REF!</definedName>
    <definedName name="CF" localSheetId="2">#REF!</definedName>
    <definedName name="CF" localSheetId="25">#REF!</definedName>
    <definedName name="CF">#REF!</definedName>
    <definedName name="cf_00" localSheetId="4">#REF!</definedName>
    <definedName name="cf_00" localSheetId="17">#REF!</definedName>
    <definedName name="cf_00" localSheetId="5">#REF!</definedName>
    <definedName name="cf_00" localSheetId="9">#REF!</definedName>
    <definedName name="cf_00" localSheetId="2">#REF!</definedName>
    <definedName name="cf_00" localSheetId="25">#REF!</definedName>
    <definedName name="cf_00">#REF!</definedName>
    <definedName name="cf_01" localSheetId="4">#REF!</definedName>
    <definedName name="cf_01" localSheetId="17">#REF!</definedName>
    <definedName name="cf_01" localSheetId="5">#REF!</definedName>
    <definedName name="cf_01" localSheetId="9">#REF!</definedName>
    <definedName name="cf_01" localSheetId="2">#REF!</definedName>
    <definedName name="cf_01" localSheetId="25">#REF!</definedName>
    <definedName name="cf_01">#REF!</definedName>
    <definedName name="cf_02" localSheetId="4">#REF!</definedName>
    <definedName name="cf_02" localSheetId="17">#REF!</definedName>
    <definedName name="cf_02" localSheetId="5">#REF!</definedName>
    <definedName name="cf_02" localSheetId="9">#REF!</definedName>
    <definedName name="cf_02" localSheetId="2">#REF!</definedName>
    <definedName name="cf_02" localSheetId="25">#REF!</definedName>
    <definedName name="cf_02">#REF!</definedName>
    <definedName name="cf_03">[1]CASINO2!$W$492</definedName>
    <definedName name="cf_99" localSheetId="4">#REF!</definedName>
    <definedName name="cf_99" localSheetId="17">#REF!</definedName>
    <definedName name="cf_99" localSheetId="5">#REF!</definedName>
    <definedName name="cf_99" localSheetId="9">#REF!</definedName>
    <definedName name="cf_99" localSheetId="2">#REF!</definedName>
    <definedName name="cf_99" localSheetId="25">#REF!</definedName>
    <definedName name="cf_99">#REF!</definedName>
    <definedName name="cf_ainv" localSheetId="4">'[3]DCF old'!#REF!</definedName>
    <definedName name="cf_ainv" localSheetId="17">'[3]DCF old'!#REF!</definedName>
    <definedName name="cf_ainv" localSheetId="5">'[3]DCF old'!#REF!</definedName>
    <definedName name="cf_ainv" localSheetId="9">'[3]DCF old'!#REF!</definedName>
    <definedName name="cf_ainv" localSheetId="2">'[3]DCF old'!#REF!</definedName>
    <definedName name="cf_ainv" localSheetId="25">'[3]DCF old'!#REF!</definedName>
    <definedName name="cf_ainv">'[3]DCF old'!#REF!</definedName>
    <definedName name="cf_binv" localSheetId="4">'[3]DCF old'!#REF!</definedName>
    <definedName name="cf_binv" localSheetId="17">'[3]DCF old'!#REF!</definedName>
    <definedName name="cf_binv" localSheetId="5">'[3]DCF old'!#REF!</definedName>
    <definedName name="cf_binv" localSheetId="9">'[3]DCF old'!#REF!</definedName>
    <definedName name="cf_binv" localSheetId="2">'[3]DCF old'!#REF!</definedName>
    <definedName name="cf_binv" localSheetId="25">'[3]DCF old'!#REF!</definedName>
    <definedName name="cf_binv">'[3]DCF old'!#REF!</definedName>
    <definedName name="cf_ratios" localSheetId="4">#REF!</definedName>
    <definedName name="cf_ratios" localSheetId="17">#REF!</definedName>
    <definedName name="cf_ratios" localSheetId="5">#REF!</definedName>
    <definedName name="cf_ratios" localSheetId="9">#REF!</definedName>
    <definedName name="cf_ratios" localSheetId="2">#REF!</definedName>
    <definedName name="cf_ratios" localSheetId="25">#REF!</definedName>
    <definedName name="cf_ratios">#REF!</definedName>
    <definedName name="cf_ratios_summary" localSheetId="4">#REF!</definedName>
    <definedName name="cf_ratios_summary" localSheetId="17">#REF!</definedName>
    <definedName name="cf_ratios_summary" localSheetId="5">#REF!</definedName>
    <definedName name="cf_ratios_summary" localSheetId="9">#REF!</definedName>
    <definedName name="cf_ratios_summary" localSheetId="2">#REF!</definedName>
    <definedName name="cf_ratios_summary" localSheetId="25">#REF!</definedName>
    <definedName name="cf_ratios_summary">#REF!</definedName>
    <definedName name="CFA" localSheetId="4">#REF!</definedName>
    <definedName name="CFA" localSheetId="17">#REF!</definedName>
    <definedName name="CFA" localSheetId="5">#REF!</definedName>
    <definedName name="CFA" localSheetId="9">#REF!</definedName>
    <definedName name="CFA" localSheetId="2">#REF!</definedName>
    <definedName name="CFA" localSheetId="25">#REF!</definedName>
    <definedName name="CFA">#REF!</definedName>
    <definedName name="cfa_div" localSheetId="4">'[3]DCF old'!#REF!</definedName>
    <definedName name="cfa_div" localSheetId="17">'[3]DCF old'!#REF!</definedName>
    <definedName name="cfa_div" localSheetId="5">'[3]DCF old'!#REF!</definedName>
    <definedName name="cfa_div" localSheetId="9">'[3]DCF old'!#REF!</definedName>
    <definedName name="cfa_div" localSheetId="2">'[3]DCF old'!#REF!</definedName>
    <definedName name="cfa_div" localSheetId="25">'[3]DCF old'!#REF!</definedName>
    <definedName name="cfa_div">'[3]DCF old'!#REF!</definedName>
    <definedName name="cfb_wcchg" localSheetId="4">'[3]DCF old'!#REF!</definedName>
    <definedName name="cfb_wcchg" localSheetId="17">'[3]DCF old'!#REF!</definedName>
    <definedName name="cfb_wcchg" localSheetId="5">'[3]DCF old'!#REF!</definedName>
    <definedName name="cfb_wcchg" localSheetId="9">'[3]DCF old'!#REF!</definedName>
    <definedName name="cfb_wcchg" localSheetId="2">'[3]DCF old'!#REF!</definedName>
    <definedName name="cfb_wcchg" localSheetId="25">'[3]DCF old'!#REF!</definedName>
    <definedName name="cfb_wcchg">'[3]DCF old'!#REF!</definedName>
    <definedName name="CFLFULL" localSheetId="4">#REF!</definedName>
    <definedName name="CFLFULL" localSheetId="17">#REF!</definedName>
    <definedName name="CFLFULL" localSheetId="5">#REF!</definedName>
    <definedName name="CFLFULL" localSheetId="9">#REF!</definedName>
    <definedName name="CFLFULL" localSheetId="2">#REF!</definedName>
    <definedName name="CFLFULL" localSheetId="25">#REF!</definedName>
    <definedName name="CFLFULL">#REF!</definedName>
    <definedName name="CFPS__DM" localSheetId="4">#REF!</definedName>
    <definedName name="CFPS__DM" localSheetId="17">#REF!</definedName>
    <definedName name="CFPS__DM" localSheetId="5">#REF!</definedName>
    <definedName name="CFPS__DM" localSheetId="9">#REF!</definedName>
    <definedName name="CFPS__DM" localSheetId="2">#REF!</definedName>
    <definedName name="CFPS__DM" localSheetId="25">#REF!</definedName>
    <definedName name="CFPS__DM">#REF!</definedName>
    <definedName name="change" localSheetId="4">'[3]DCF old'!#REF!</definedName>
    <definedName name="change" localSheetId="17">'[3]DCF old'!#REF!</definedName>
    <definedName name="change" localSheetId="5">'[3]DCF old'!#REF!</definedName>
    <definedName name="change" localSheetId="9">'[3]DCF old'!#REF!</definedName>
    <definedName name="change" localSheetId="2">'[3]DCF old'!#REF!</definedName>
    <definedName name="change" localSheetId="25">'[3]DCF old'!#REF!</definedName>
    <definedName name="change">'[3]DCF old'!#REF!</definedName>
    <definedName name="Change_in_NWC" localSheetId="4">#REF!</definedName>
    <definedName name="Change_in_NWC" localSheetId="17">#REF!</definedName>
    <definedName name="Change_in_NWC" localSheetId="5">#REF!</definedName>
    <definedName name="Change_in_NWC" localSheetId="9">#REF!</definedName>
    <definedName name="Change_in_NWC" localSheetId="2">#REF!</definedName>
    <definedName name="Change_in_NWC" localSheetId="25">#REF!</definedName>
    <definedName name="Change_in_NWC">#REF!</definedName>
    <definedName name="Characteristics" localSheetId="4">#REF!</definedName>
    <definedName name="Characteristics" localSheetId="17">#REF!</definedName>
    <definedName name="Characteristics" localSheetId="5">#REF!</definedName>
    <definedName name="Characteristics" localSheetId="9">#REF!</definedName>
    <definedName name="Characteristics" localSheetId="2">#REF!</definedName>
    <definedName name="Characteristics" localSheetId="25">#REF!</definedName>
    <definedName name="Characteristics">#REF!</definedName>
    <definedName name="Chartarray" localSheetId="4">OFFSET(ChartStartpoint,ChartarrayStartpoint,0,ChartarraySize,1)</definedName>
    <definedName name="Chartarray" localSheetId="17">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5">OFFSET(ChartStartpoint,ChartarrayStartpoint,0,ChartarraySize,1)</definedName>
    <definedName name="Chartarray">OFFSET(ChartStartpoint,ChartarrayStartpoint,0,ChartarraySize,1)</definedName>
    <definedName name="chartint" localSheetId="4">#REF!</definedName>
    <definedName name="chartint" localSheetId="17">#REF!</definedName>
    <definedName name="chartint" localSheetId="5">#REF!</definedName>
    <definedName name="chartint" localSheetId="9">#REF!</definedName>
    <definedName name="chartint" localSheetId="2">#REF!</definedName>
    <definedName name="chartint" localSheetId="25">#REF!</definedName>
    <definedName name="chartint">#REF!</definedName>
    <definedName name="Charts" localSheetId="4">#REF!</definedName>
    <definedName name="Charts" localSheetId="17">#REF!</definedName>
    <definedName name="Charts" localSheetId="5">#REF!</definedName>
    <definedName name="Charts" localSheetId="9">#REF!</definedName>
    <definedName name="Charts" localSheetId="2">#REF!</definedName>
    <definedName name="Charts" localSheetId="25">#REF!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7">#REF!</definedName>
    <definedName name="choose_prognostic" localSheetId="5">#REF!</definedName>
    <definedName name="choose_prognostic" localSheetId="9">#REF!</definedName>
    <definedName name="choose_prognostic" localSheetId="2">#REF!</definedName>
    <definedName name="choose_prognostic" localSheetId="25">#REF!</definedName>
    <definedName name="choose_prognostic">#REF!</definedName>
    <definedName name="choose_prognostic_adr" localSheetId="4">#REF!</definedName>
    <definedName name="choose_prognostic_adr" localSheetId="17">#REF!</definedName>
    <definedName name="choose_prognostic_adr" localSheetId="5">#REF!</definedName>
    <definedName name="choose_prognostic_adr" localSheetId="9">#REF!</definedName>
    <definedName name="choose_prognostic_adr" localSheetId="2">#REF!</definedName>
    <definedName name="choose_prognostic_adr" localSheetId="25">#REF!</definedName>
    <definedName name="choose_prognostic_adr">#REF!</definedName>
    <definedName name="choose_year1" localSheetId="4">#REF!</definedName>
    <definedName name="choose_year1" localSheetId="17">#REF!</definedName>
    <definedName name="choose_year1" localSheetId="5">#REF!</definedName>
    <definedName name="choose_year1" localSheetId="9">#REF!</definedName>
    <definedName name="choose_year1" localSheetId="2">#REF!</definedName>
    <definedName name="choose_year1" localSheetId="25">#REF!</definedName>
    <definedName name="choose_year1">#REF!</definedName>
    <definedName name="choose_year2" localSheetId="4">#REF!</definedName>
    <definedName name="choose_year2" localSheetId="17">#REF!</definedName>
    <definedName name="choose_year2" localSheetId="5">#REF!</definedName>
    <definedName name="choose_year2" localSheetId="9">#REF!</definedName>
    <definedName name="choose_year2" localSheetId="2">#REF!</definedName>
    <definedName name="choose_year2" localSheetId="25">#REF!</definedName>
    <definedName name="choose_year2">#REF!</definedName>
    <definedName name="circulation" localSheetId="4">'[3]DCF old'!#REF!</definedName>
    <definedName name="circulation" localSheetId="17">'[3]DCF old'!#REF!</definedName>
    <definedName name="circulation" localSheetId="5">'[3]DCF old'!#REF!</definedName>
    <definedName name="circulation" localSheetId="9">'[3]DCF old'!#REF!</definedName>
    <definedName name="circulation" localSheetId="2">'[3]DCF old'!#REF!</definedName>
    <definedName name="circulation" localSheetId="25">'[3]DCF old'!#REF!</definedName>
    <definedName name="circulation">'[3]DCF old'!#REF!</definedName>
    <definedName name="Closing_price">'[8]Summary Page_VDF'!$C$54:$G$54</definedName>
    <definedName name="cname">'[3]DCF old'!$C$7</definedName>
    <definedName name="Code_Range" localSheetId="4">#REF!</definedName>
    <definedName name="Code_Range" localSheetId="17">#REF!</definedName>
    <definedName name="Code_Range" localSheetId="5">#REF!</definedName>
    <definedName name="Code_Range" localSheetId="9">#REF!</definedName>
    <definedName name="Code_Range" localSheetId="2">#REF!</definedName>
    <definedName name="Code_Range" localSheetId="25">#REF!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7">#REF!</definedName>
    <definedName name="companyname" localSheetId="5">#REF!</definedName>
    <definedName name="companyname" localSheetId="9">#REF!</definedName>
    <definedName name="companyname" localSheetId="2">#REF!</definedName>
    <definedName name="companyname" localSheetId="25">#REF!</definedName>
    <definedName name="companyname">#REF!</definedName>
    <definedName name="compcurr" localSheetId="4">#REF!</definedName>
    <definedName name="compcurr" localSheetId="17">#REF!</definedName>
    <definedName name="compcurr" localSheetId="5">#REF!</definedName>
    <definedName name="compcurr" localSheetId="9">#REF!</definedName>
    <definedName name="compcurr" localSheetId="2">#REF!</definedName>
    <definedName name="compcurr" localSheetId="25">#REF!</definedName>
    <definedName name="compcurr">#REF!</definedName>
    <definedName name="CompData" localSheetId="4">#REF!</definedName>
    <definedName name="CompData" localSheetId="17">#REF!</definedName>
    <definedName name="CompData" localSheetId="5">#REF!</definedName>
    <definedName name="CompData" localSheetId="9">#REF!</definedName>
    <definedName name="CompData" localSheetId="2">#REF!</definedName>
    <definedName name="CompData" localSheetId="25">#REF!</definedName>
    <definedName name="CompData">#REF!</definedName>
    <definedName name="ComRow" localSheetId="4">#REF!</definedName>
    <definedName name="ComRow" localSheetId="17">#REF!</definedName>
    <definedName name="ComRow" localSheetId="5">#REF!</definedName>
    <definedName name="ComRow" localSheetId="9">#REF!</definedName>
    <definedName name="ComRow" localSheetId="2">#REF!</definedName>
    <definedName name="ComRow" localSheetId="25">#REF!</definedName>
    <definedName name="ComRow">#REF!</definedName>
    <definedName name="comsum" localSheetId="4">#REF!</definedName>
    <definedName name="comsum" localSheetId="17">#REF!</definedName>
    <definedName name="comsum" localSheetId="5">#REF!</definedName>
    <definedName name="comsum" localSheetId="9">#REF!</definedName>
    <definedName name="comsum" localSheetId="2">#REF!</definedName>
    <definedName name="comsum" localSheetId="25">#REF!</definedName>
    <definedName name="comsum">#REF!</definedName>
    <definedName name="comsum_avg" localSheetId="4">#REF!</definedName>
    <definedName name="comsum_avg" localSheetId="17">#REF!</definedName>
    <definedName name="comsum_avg" localSheetId="5">#REF!</definedName>
    <definedName name="comsum_avg" localSheetId="9">#REF!</definedName>
    <definedName name="comsum_avg" localSheetId="2">#REF!</definedName>
    <definedName name="comsum_avg" localSheetId="25">#REF!</definedName>
    <definedName name="comsum_avg">#REF!</definedName>
    <definedName name="CONSOLIDATED_BALANCE_SHEET" localSheetId="4">#REF!</definedName>
    <definedName name="CONSOLIDATED_BALANCE_SHEET" localSheetId="17">#REF!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5">#REF!</definedName>
    <definedName name="CONSOLIDATED_BALANCE_SHEET">#REF!</definedName>
    <definedName name="Convertibles_options" localSheetId="4">#REF!</definedName>
    <definedName name="Convertibles_options" localSheetId="17">#REF!</definedName>
    <definedName name="Convertibles_options" localSheetId="5">#REF!</definedName>
    <definedName name="Convertibles_options" localSheetId="9">#REF!</definedName>
    <definedName name="Convertibles_options" localSheetId="2">#REF!</definedName>
    <definedName name="Convertibles_options" localSheetId="25">#REF!</definedName>
    <definedName name="Convertibles_options">#REF!</definedName>
    <definedName name="Corporate_Value">[8]DCF_VDF!$C$32:$AZ$32</definedName>
    <definedName name="Cost_of_goods_sold" localSheetId="4">#REF!</definedName>
    <definedName name="Cost_of_goods_sold" localSheetId="17">#REF!</definedName>
    <definedName name="Cost_of_goods_sold" localSheetId="5">#REF!</definedName>
    <definedName name="Cost_of_goods_sold" localSheetId="9">#REF!</definedName>
    <definedName name="Cost_of_goods_sold" localSheetId="2">#REF!</definedName>
    <definedName name="Cost_of_goods_sold" localSheetId="25">#REF!</definedName>
    <definedName name="Cost_of_goods_sold">#REF!</definedName>
    <definedName name="Cost_of_Sales" localSheetId="4">#REF!</definedName>
    <definedName name="Cost_of_Sales" localSheetId="17">#REF!</definedName>
    <definedName name="Cost_of_Sales" localSheetId="5">#REF!</definedName>
    <definedName name="Cost_of_Sales" localSheetId="9">#REF!</definedName>
    <definedName name="Cost_of_Sales" localSheetId="2">#REF!</definedName>
    <definedName name="Cost_of_Sales" localSheetId="25">#REF!</definedName>
    <definedName name="Cost_of_Sales">#REF!</definedName>
    <definedName name="Cost_of_sales_net_of_D_A">[8]NOPAT_VDF!$C$103:$AU$103</definedName>
    <definedName name="Costs" localSheetId="4">#REF!</definedName>
    <definedName name="Costs" localSheetId="17">#REF!</definedName>
    <definedName name="Costs" localSheetId="5">#REF!</definedName>
    <definedName name="Costs" localSheetId="9">#REF!</definedName>
    <definedName name="Costs" localSheetId="2">#REF!</definedName>
    <definedName name="Costs" localSheetId="25">#REF!</definedName>
    <definedName name="Costs">#REF!</definedName>
    <definedName name="Country" localSheetId="4">#REF!</definedName>
    <definedName name="Country" localSheetId="17">#REF!</definedName>
    <definedName name="Country" localSheetId="5">#REF!</definedName>
    <definedName name="Country" localSheetId="9">#REF!</definedName>
    <definedName name="Country" localSheetId="2">#REF!</definedName>
    <definedName name="Country" localSheetId="25">#REF!</definedName>
    <definedName name="Country">#REF!</definedName>
    <definedName name="croci_00" localSheetId="4">'[6]old template'!#REF!</definedName>
    <definedName name="croci_00" localSheetId="17">'[6]old template'!#REF!</definedName>
    <definedName name="croci_00" localSheetId="5">'[6]old template'!#REF!</definedName>
    <definedName name="croci_00" localSheetId="9">'[6]old template'!#REF!</definedName>
    <definedName name="croci_00" localSheetId="2">'[6]old template'!#REF!</definedName>
    <definedName name="croci_00" localSheetId="25">'[6]old template'!#REF!</definedName>
    <definedName name="croci_00">'[6]old template'!#REF!</definedName>
    <definedName name="croci_91" localSheetId="4">'[6]old template'!#REF!</definedName>
    <definedName name="croci_91" localSheetId="17">'[6]old template'!#REF!</definedName>
    <definedName name="croci_91" localSheetId="5">'[6]old template'!#REF!</definedName>
    <definedName name="croci_91" localSheetId="9">'[6]old template'!#REF!</definedName>
    <definedName name="croci_91" localSheetId="2">'[6]old template'!#REF!</definedName>
    <definedName name="croci_91" localSheetId="25">'[6]old template'!#REF!</definedName>
    <definedName name="croci_91">'[6]old template'!#REF!</definedName>
    <definedName name="croci_92" localSheetId="4">'[6]old template'!#REF!</definedName>
    <definedName name="croci_92" localSheetId="17">'[6]old template'!#REF!</definedName>
    <definedName name="croci_92" localSheetId="5">'[6]old template'!#REF!</definedName>
    <definedName name="croci_92" localSheetId="9">'[6]old template'!#REF!</definedName>
    <definedName name="croci_92" localSheetId="2">'[6]old template'!#REF!</definedName>
    <definedName name="croci_92" localSheetId="25">'[6]old template'!#REF!</definedName>
    <definedName name="croci_92">'[6]old template'!#REF!</definedName>
    <definedName name="croci_93" localSheetId="4">'[6]old template'!#REF!</definedName>
    <definedName name="croci_93" localSheetId="17">'[6]old template'!#REF!</definedName>
    <definedName name="croci_93" localSheetId="5">'[6]old template'!#REF!</definedName>
    <definedName name="croci_93" localSheetId="9">'[6]old template'!#REF!</definedName>
    <definedName name="croci_93" localSheetId="2">'[6]old template'!#REF!</definedName>
    <definedName name="croci_93" localSheetId="25">'[6]old template'!#REF!</definedName>
    <definedName name="croci_93">'[6]old template'!#REF!</definedName>
    <definedName name="croci_94" localSheetId="4">'[6]old template'!#REF!</definedName>
    <definedName name="croci_94" localSheetId="17">'[6]old template'!#REF!</definedName>
    <definedName name="croci_94" localSheetId="5">'[6]old template'!#REF!</definedName>
    <definedName name="croci_94" localSheetId="9">'[6]old template'!#REF!</definedName>
    <definedName name="croci_94" localSheetId="2">'[6]old template'!#REF!</definedName>
    <definedName name="croci_94" localSheetId="25">'[6]old template'!#REF!</definedName>
    <definedName name="croci_94">'[6]old template'!#REF!</definedName>
    <definedName name="croci_95" localSheetId="4">'[6]old template'!#REF!</definedName>
    <definedName name="croci_95" localSheetId="17">'[6]old template'!#REF!</definedName>
    <definedName name="croci_95" localSheetId="5">'[6]old template'!#REF!</definedName>
    <definedName name="croci_95" localSheetId="9">'[6]old template'!#REF!</definedName>
    <definedName name="croci_95" localSheetId="2">'[6]old template'!#REF!</definedName>
    <definedName name="croci_95" localSheetId="25">'[6]old template'!#REF!</definedName>
    <definedName name="croci_95">'[6]old template'!#REF!</definedName>
    <definedName name="croci_96" localSheetId="4">'[6]old template'!#REF!</definedName>
    <definedName name="croci_96" localSheetId="17">'[6]old template'!#REF!</definedName>
    <definedName name="croci_96" localSheetId="5">'[6]old template'!#REF!</definedName>
    <definedName name="croci_96" localSheetId="9">'[6]old template'!#REF!</definedName>
    <definedName name="croci_96" localSheetId="2">'[6]old template'!#REF!</definedName>
    <definedName name="croci_96" localSheetId="25">'[6]old template'!#REF!</definedName>
    <definedName name="croci_96">'[6]old template'!#REF!</definedName>
    <definedName name="croci_97" localSheetId="4">'[6]old template'!#REF!</definedName>
    <definedName name="croci_97" localSheetId="17">'[6]old template'!#REF!</definedName>
    <definedName name="croci_97" localSheetId="5">'[6]old template'!#REF!</definedName>
    <definedName name="croci_97" localSheetId="9">'[6]old template'!#REF!</definedName>
    <definedName name="croci_97" localSheetId="2">'[6]old template'!#REF!</definedName>
    <definedName name="croci_97" localSheetId="25">'[6]old template'!#REF!</definedName>
    <definedName name="croci_97">'[6]old template'!#REF!</definedName>
    <definedName name="croci_98" localSheetId="4">'[6]old template'!#REF!</definedName>
    <definedName name="croci_98" localSheetId="17">'[6]old template'!#REF!</definedName>
    <definedName name="croci_98" localSheetId="5">'[6]old template'!#REF!</definedName>
    <definedName name="croci_98" localSheetId="9">'[6]old template'!#REF!</definedName>
    <definedName name="croci_98" localSheetId="2">'[6]old template'!#REF!</definedName>
    <definedName name="croci_98" localSheetId="25">'[6]old template'!#REF!</definedName>
    <definedName name="croci_98">'[6]old template'!#REF!</definedName>
    <definedName name="croci_99" localSheetId="4">'[6]old template'!#REF!</definedName>
    <definedName name="croci_99" localSheetId="17">'[6]old template'!#REF!</definedName>
    <definedName name="croci_99" localSheetId="5">'[6]old template'!#REF!</definedName>
    <definedName name="croci_99" localSheetId="9">'[6]old template'!#REF!</definedName>
    <definedName name="croci_99" localSheetId="2">'[6]old template'!#REF!</definedName>
    <definedName name="croci_99" localSheetId="25">'[6]old template'!#REF!</definedName>
    <definedName name="croci_99">'[6]old template'!#REF!</definedName>
    <definedName name="crude_price_assumption_1985" localSheetId="4">[15]Global!#REF!</definedName>
    <definedName name="crude_price_assumption_1985" localSheetId="17">[15]Global!#REF!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5">[15]Global!#REF!</definedName>
    <definedName name="crude_price_assumption_1985">[15]Global!#REF!</definedName>
    <definedName name="crude_price_assumption_1986" localSheetId="4">[15]Global!#REF!</definedName>
    <definedName name="crude_price_assumption_1986" localSheetId="17">[15]Global!#REF!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5">[15]Global!#REF!</definedName>
    <definedName name="crude_price_assumption_1986">[15]Global!#REF!</definedName>
    <definedName name="crude_price_assumption_1987" localSheetId="4">[15]Global!#REF!</definedName>
    <definedName name="crude_price_assumption_1987" localSheetId="17">[15]Global!#REF!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5">[15]Global!#REF!</definedName>
    <definedName name="crude_price_assumption_1987">[15]Global!#REF!</definedName>
    <definedName name="crude_price_assumption_1988" localSheetId="4">[15]Global!#REF!</definedName>
    <definedName name="crude_price_assumption_1988" localSheetId="17">[15]Global!#REF!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5">[15]Global!#REF!</definedName>
    <definedName name="crude_price_assumption_1988">[15]Global!#REF!</definedName>
    <definedName name="crude_price_assumption_1989" localSheetId="4">[15]Global!#REF!</definedName>
    <definedName name="crude_price_assumption_1989" localSheetId="17">[15]Global!#REF!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5">[15]Global!#REF!</definedName>
    <definedName name="crude_price_assumption_1989">[15]Global!#REF!</definedName>
    <definedName name="crude_price_assumption_1990" localSheetId="4">[15]Global!#REF!</definedName>
    <definedName name="crude_price_assumption_1990" localSheetId="17">[15]Global!#REF!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5">[15]Global!#REF!</definedName>
    <definedName name="crude_price_assumption_1990">[15]Global!#REF!</definedName>
    <definedName name="crude_price_assumption_1991" localSheetId="4">[15]Global!#REF!</definedName>
    <definedName name="crude_price_assumption_1991" localSheetId="17">[15]Global!#REF!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5">[15]Global!#REF!</definedName>
    <definedName name="crude_price_assumption_1991">[15]Global!#REF!</definedName>
    <definedName name="crude_price_assumption_1992" localSheetId="4">[15]Global!#REF!</definedName>
    <definedName name="crude_price_assumption_1992" localSheetId="17">[15]Global!#REF!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5">[15]Global!#REF!</definedName>
    <definedName name="crude_price_assumption_1992">[15]Global!#REF!</definedName>
    <definedName name="crude_price_assumption_1993" localSheetId="4">[15]Global!#REF!</definedName>
    <definedName name="crude_price_assumption_1993" localSheetId="17">[15]Global!#REF!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5">[15]Global!#REF!</definedName>
    <definedName name="crude_price_assumption_1993">[15]Global!#REF!</definedName>
    <definedName name="crude_price_assumption_1994" localSheetId="4">[15]Global!#REF!</definedName>
    <definedName name="crude_price_assumption_1994" localSheetId="17">[15]Global!#REF!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5">[15]Global!#REF!</definedName>
    <definedName name="crude_price_assumption_1994">[15]Global!#REF!</definedName>
    <definedName name="crude_price_assumption_1995" localSheetId="4">[15]Global!#REF!</definedName>
    <definedName name="crude_price_assumption_1995" localSheetId="17">[15]Global!#REF!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5">[15]Global!#REF!</definedName>
    <definedName name="crude_price_assumption_1995">[15]Global!#REF!</definedName>
    <definedName name="crude_price_assumption_1996" localSheetId="4">[15]Global!#REF!</definedName>
    <definedName name="crude_price_assumption_1996" localSheetId="17">[15]Global!#REF!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5">[15]Global!#REF!</definedName>
    <definedName name="crude_price_assumption_1996">[15]Global!#REF!</definedName>
    <definedName name="crude_price_assumption_1997" localSheetId="4">[15]Global!#REF!</definedName>
    <definedName name="crude_price_assumption_1997" localSheetId="17">[15]Global!#REF!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5">[15]Global!#REF!</definedName>
    <definedName name="crude_price_assumption_1997">[15]Global!#REF!</definedName>
    <definedName name="crude_price_assumption_1998" localSheetId="4">[15]Global!#REF!</definedName>
    <definedName name="crude_price_assumption_1998" localSheetId="17">[15]Global!#REF!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5">[15]Global!#REF!</definedName>
    <definedName name="crude_price_assumption_1998">[15]Global!#REF!</definedName>
    <definedName name="crude_price_assumption_1999" localSheetId="4">[15]Global!#REF!</definedName>
    <definedName name="crude_price_assumption_1999" localSheetId="17">[15]Global!#REF!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5">[15]Global!#REF!</definedName>
    <definedName name="crude_price_assumption_1999">[15]Global!#REF!</definedName>
    <definedName name="crude_price_assumption_2000" localSheetId="4">[15]Global!#REF!</definedName>
    <definedName name="crude_price_assumption_2000" localSheetId="17">[15]Global!#REF!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5">[15]Global!#REF!</definedName>
    <definedName name="crude_price_assumption_2000">[15]Global!#REF!</definedName>
    <definedName name="crude_price_assumption_2001" localSheetId="4">[15]Global!#REF!</definedName>
    <definedName name="crude_price_assumption_2001" localSheetId="17">[15]Global!#REF!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5">[15]Global!#REF!</definedName>
    <definedName name="crude_price_assumption_2001">[15]Global!#REF!</definedName>
    <definedName name="crude_price_assumption_2002" localSheetId="4">[15]Global!#REF!</definedName>
    <definedName name="crude_price_assumption_2002" localSheetId="17">[15]Global!#REF!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5">[15]Global!#REF!</definedName>
    <definedName name="crude_price_assumption_2002">[15]Global!#REF!</definedName>
    <definedName name="crude_price_assumption_2003" localSheetId="4">[15]Global!#REF!</definedName>
    <definedName name="crude_price_assumption_2003" localSheetId="17">[15]Global!#REF!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5">[15]Global!#REF!</definedName>
    <definedName name="crude_price_assumption_2003">[15]Global!#REF!</definedName>
    <definedName name="crude_price_assumption_2004" localSheetId="4">[15]Global!#REF!</definedName>
    <definedName name="crude_price_assumption_2004" localSheetId="17">[15]Global!#REF!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5">[15]Global!#REF!</definedName>
    <definedName name="crude_price_assumption_2004">[15]Global!#REF!</definedName>
    <definedName name="crude_price_assumption_2005" localSheetId="4">[15]Global!#REF!</definedName>
    <definedName name="crude_price_assumption_2005" localSheetId="17">[15]Global!#REF!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5">[15]Global!#REF!</definedName>
    <definedName name="crude_price_assumption_2005">[15]Global!#REF!</definedName>
    <definedName name="crude_price_assumption_2006" localSheetId="4">[15]Global!#REF!</definedName>
    <definedName name="crude_price_assumption_2006" localSheetId="17">[15]Global!#REF!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5">[15]Global!#REF!</definedName>
    <definedName name="crude_price_assumption_2006">[15]Global!#REF!</definedName>
    <definedName name="crude_price_assumption_2007" localSheetId="4">[15]Global!#REF!</definedName>
    <definedName name="crude_price_assumption_2007" localSheetId="17">[15]Global!#REF!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5">[15]Global!#REF!</definedName>
    <definedName name="crude_price_assumption_2007">[15]Global!#REF!</definedName>
    <definedName name="crude_price_assumption_2008" localSheetId="4">[15]Global!#REF!</definedName>
    <definedName name="crude_price_assumption_2008" localSheetId="17">[15]Global!#REF!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5">[15]Global!#REF!</definedName>
    <definedName name="crude_price_assumption_2008">[15]Global!#REF!</definedName>
    <definedName name="crude_price_assumption_2009" localSheetId="4">[15]Global!#REF!</definedName>
    <definedName name="crude_price_assumption_2009" localSheetId="17">[15]Global!#REF!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5">[15]Global!#REF!</definedName>
    <definedName name="crude_price_assumption_2009">[15]Global!#REF!</definedName>
    <definedName name="crude_price_assumption_2010" localSheetId="4">[15]Global!#REF!</definedName>
    <definedName name="crude_price_assumption_2010" localSheetId="17">[15]Global!#REF!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5">[15]Global!#REF!</definedName>
    <definedName name="crude_price_assumption_2010">[15]Global!#REF!</definedName>
    <definedName name="crude_price_assumption_comm" localSheetId="4">[15]Global!#REF!</definedName>
    <definedName name="crude_price_assumption_comm" localSheetId="17">[15]Global!#REF!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5">[15]Global!#REF!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7">'[3]DCF old'!#REF!</definedName>
    <definedName name="curr_as" localSheetId="5">'[3]DCF old'!#REF!</definedName>
    <definedName name="curr_as" localSheetId="9">'[3]DCF old'!#REF!</definedName>
    <definedName name="curr_as" localSheetId="2">'[3]DCF old'!#REF!</definedName>
    <definedName name="curr_as" localSheetId="25">'[3]DCF old'!#REF!</definedName>
    <definedName name="curr_as">'[3]DCF old'!#REF!</definedName>
    <definedName name="curr_nonop_as" localSheetId="4">'[3]DCF old'!#REF!</definedName>
    <definedName name="curr_nonop_as" localSheetId="17">'[3]DCF old'!#REF!</definedName>
    <definedName name="curr_nonop_as" localSheetId="5">'[3]DCF old'!#REF!</definedName>
    <definedName name="curr_nonop_as" localSheetId="9">'[3]DCF old'!#REF!</definedName>
    <definedName name="curr_nonop_as" localSheetId="2">'[3]DCF old'!#REF!</definedName>
    <definedName name="curr_nonop_as" localSheetId="25">'[3]DCF old'!#REF!</definedName>
    <definedName name="curr_nonop_as">'[3]DCF old'!#REF!</definedName>
    <definedName name="CURRENCIES" localSheetId="4">#REF!</definedName>
    <definedName name="CURRENCIES" localSheetId="17">#REF!</definedName>
    <definedName name="CURRENCIES" localSheetId="5">#REF!</definedName>
    <definedName name="CURRENCIES" localSheetId="9">#REF!</definedName>
    <definedName name="CURRENCIES" localSheetId="2">#REF!</definedName>
    <definedName name="CURRENCIES" localSheetId="25">#REF!</definedName>
    <definedName name="CURRENCIES">#REF!</definedName>
    <definedName name="CURRENCY" localSheetId="4">#REF!</definedName>
    <definedName name="CURRENCY" localSheetId="17">#REF!</definedName>
    <definedName name="CURRENCY" localSheetId="5">#REF!</definedName>
    <definedName name="CURRENCY" localSheetId="9">#REF!</definedName>
    <definedName name="CURRENCY" localSheetId="2">#REF!</definedName>
    <definedName name="CURRENCY" localSheetId="25">#REF!</definedName>
    <definedName name="CURRENCY">#REF!</definedName>
    <definedName name="Currency_code" localSheetId="4">#REF!</definedName>
    <definedName name="Currency_code" localSheetId="17">#REF!</definedName>
    <definedName name="Currency_code" localSheetId="5">#REF!</definedName>
    <definedName name="Currency_code" localSheetId="9">#REF!</definedName>
    <definedName name="Currency_code" localSheetId="2">#REF!</definedName>
    <definedName name="Currency_code" localSheetId="25">#REF!</definedName>
    <definedName name="Currency_code">#REF!</definedName>
    <definedName name="Current_assets">'[8]Invested capital_VDF'!$C$15:$AE$15</definedName>
    <definedName name="currentyear" localSheetId="4">'[3]DCF old'!#REF!</definedName>
    <definedName name="currentyear" localSheetId="17">'[3]DCF old'!#REF!</definedName>
    <definedName name="currentyear" localSheetId="5">'[3]DCF old'!#REF!</definedName>
    <definedName name="currentyear" localSheetId="9">'[3]DCF old'!#REF!</definedName>
    <definedName name="currentyear" localSheetId="2">'[3]DCF old'!#REF!</definedName>
    <definedName name="currentyear" localSheetId="25">'[3]DCF old'!#REF!</definedName>
    <definedName name="currentyear">'[3]DCF old'!#REF!</definedName>
    <definedName name="Customer_advances" localSheetId="4">#REF!</definedName>
    <definedName name="Customer_advances" localSheetId="17">#REF!</definedName>
    <definedName name="Customer_advances" localSheetId="5">#REF!</definedName>
    <definedName name="Customer_advances" localSheetId="9">#REF!</definedName>
    <definedName name="Customer_advances" localSheetId="2">#REF!</definedName>
    <definedName name="Customer_advances" localSheetId="25">#REF!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7">#REF!</definedName>
    <definedName name="Datatype_Range" localSheetId="5">#REF!</definedName>
    <definedName name="Datatype_Range" localSheetId="9">#REF!</definedName>
    <definedName name="Datatype_Range" localSheetId="2">#REF!</definedName>
    <definedName name="Datatype_Range" localSheetId="25">#REF!</definedName>
    <definedName name="Datatype_Range">#REF!</definedName>
    <definedName name="date2" localSheetId="4">#REF!</definedName>
    <definedName name="date2" localSheetId="17">#REF!</definedName>
    <definedName name="date2" localSheetId="5">#REF!</definedName>
    <definedName name="date2" localSheetId="9">#REF!</definedName>
    <definedName name="date2" localSheetId="2">#REF!</definedName>
    <definedName name="date2" localSheetId="25">#REF!</definedName>
    <definedName name="date2">#REF!</definedName>
    <definedName name="DateNow" localSheetId="4">#REF!</definedName>
    <definedName name="DateNow" localSheetId="17">#REF!</definedName>
    <definedName name="DateNow" localSheetId="5">#REF!</definedName>
    <definedName name="DateNow" localSheetId="9">#REF!</definedName>
    <definedName name="DateNow" localSheetId="2">#REF!</definedName>
    <definedName name="DateNow" localSheetId="25">#REF!</definedName>
    <definedName name="DateNow">#REF!</definedName>
    <definedName name="DateSave" localSheetId="4">#REF!</definedName>
    <definedName name="DateSave" localSheetId="17">#REF!</definedName>
    <definedName name="DateSave" localSheetId="5">#REF!</definedName>
    <definedName name="DateSave" localSheetId="9">#REF!</definedName>
    <definedName name="DateSave" localSheetId="2">#REF!</definedName>
    <definedName name="DateSave" localSheetId="25">#REF!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7">#REF!</definedName>
    <definedName name="DCF_PARA" localSheetId="5">#REF!</definedName>
    <definedName name="DCF_PARA" localSheetId="9">#REF!</definedName>
    <definedName name="DCF_PARA" localSheetId="2">#REF!</definedName>
    <definedName name="DCF_PARA" localSheetId="25">#REF!</definedName>
    <definedName name="DCF_PARA">#REF!</definedName>
    <definedName name="DCF_steering" localSheetId="4">#REF!</definedName>
    <definedName name="DCF_steering" localSheetId="17">#REF!</definedName>
    <definedName name="DCF_steering" localSheetId="5">#REF!</definedName>
    <definedName name="DCF_steering" localSheetId="9">#REF!</definedName>
    <definedName name="DCF_steering" localSheetId="2">#REF!</definedName>
    <definedName name="DCF_steering" localSheetId="25">#REF!</definedName>
    <definedName name="DCF_steering">#REF!</definedName>
    <definedName name="DCFDATA" localSheetId="4">#REF!</definedName>
    <definedName name="DCFDATA" localSheetId="17">#REF!</definedName>
    <definedName name="DCFDATA" localSheetId="5">#REF!</definedName>
    <definedName name="DCFDATA" localSheetId="9">#REF!</definedName>
    <definedName name="DCFDATA" localSheetId="2">#REF!</definedName>
    <definedName name="DCFDATA" localSheetId="25">#REF!</definedName>
    <definedName name="DCFDATA">#REF!</definedName>
    <definedName name="dcflabel" localSheetId="4">#REF!</definedName>
    <definedName name="dcflabel" localSheetId="17">#REF!</definedName>
    <definedName name="dcflabel" localSheetId="5">#REF!</definedName>
    <definedName name="dcflabel" localSheetId="9">#REF!</definedName>
    <definedName name="dcflabel" localSheetId="2">#REF!</definedName>
    <definedName name="dcflabel" localSheetId="25">#REF!</definedName>
    <definedName name="dcflabel">#REF!</definedName>
    <definedName name="DDE_Update_VB" localSheetId="4">[16]!DDE_Update_VB</definedName>
    <definedName name="DDE_Update_VB" localSheetId="17">[16]!DDE_Update_VB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5">[16]!DDE_Update_VB</definedName>
    <definedName name="DDE_Update_VB">[16]!DDE_Update_VB</definedName>
    <definedName name="DE" localSheetId="4">#REF!</definedName>
    <definedName name="DE" localSheetId="17">#REF!</definedName>
    <definedName name="DE" localSheetId="5">#REF!</definedName>
    <definedName name="DE" localSheetId="9">#REF!</definedName>
    <definedName name="DE" localSheetId="2">#REF!</definedName>
    <definedName name="DE" localSheetId="25">#REF!</definedName>
    <definedName name="DE">#REF!</definedName>
    <definedName name="debt_00" localSheetId="4">#REF!</definedName>
    <definedName name="debt_00" localSheetId="17">#REF!</definedName>
    <definedName name="debt_00" localSheetId="5">#REF!</definedName>
    <definedName name="debt_00" localSheetId="9">#REF!</definedName>
    <definedName name="debt_00" localSheetId="2">#REF!</definedName>
    <definedName name="debt_00" localSheetId="25">#REF!</definedName>
    <definedName name="debt_00">#REF!</definedName>
    <definedName name="debt_01" localSheetId="4">#REF!</definedName>
    <definedName name="debt_01" localSheetId="17">#REF!</definedName>
    <definedName name="debt_01" localSheetId="5">#REF!</definedName>
    <definedName name="debt_01" localSheetId="9">#REF!</definedName>
    <definedName name="debt_01" localSheetId="2">#REF!</definedName>
    <definedName name="debt_01" localSheetId="25">#REF!</definedName>
    <definedName name="debt_01">#REF!</definedName>
    <definedName name="debt_02" localSheetId="4">#REF!</definedName>
    <definedName name="debt_02" localSheetId="17">#REF!</definedName>
    <definedName name="debt_02" localSheetId="5">#REF!</definedName>
    <definedName name="debt_02" localSheetId="9">#REF!</definedName>
    <definedName name="debt_02" localSheetId="2">#REF!</definedName>
    <definedName name="debt_02" localSheetId="25">#REF!</definedName>
    <definedName name="debt_02">#REF!</definedName>
    <definedName name="debt_03">[1]CASINO2!$W$525</definedName>
    <definedName name="debt_99" localSheetId="4">#REF!</definedName>
    <definedName name="debt_99" localSheetId="17">#REF!</definedName>
    <definedName name="debt_99" localSheetId="5">#REF!</definedName>
    <definedName name="debt_99" localSheetId="9">#REF!</definedName>
    <definedName name="debt_99" localSheetId="2">#REF!</definedName>
    <definedName name="debt_99" localSheetId="25">#REF!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7">#REF!</definedName>
    <definedName name="Deferred_Charges" localSheetId="5">#REF!</definedName>
    <definedName name="Deferred_Charges" localSheetId="9">#REF!</definedName>
    <definedName name="Deferred_Charges" localSheetId="2">#REF!</definedName>
    <definedName name="Deferred_Charges" localSheetId="25">#REF!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7">[8]Forecasts_VDF!#REF!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5">[8]Forecasts_VDF!#REF!</definedName>
    <definedName name="Dep_margin_fore">[8]Forecasts_VDF!#REF!</definedName>
    <definedName name="dep_repost">'[3]DCF old'!$I$14:$U$14</definedName>
    <definedName name="Depreciation" localSheetId="4">#REF!</definedName>
    <definedName name="Depreciation" localSheetId="17">#REF!</definedName>
    <definedName name="Depreciation" localSheetId="5">#REF!</definedName>
    <definedName name="Depreciation" localSheetId="9">#REF!</definedName>
    <definedName name="Depreciation" localSheetId="2">#REF!</definedName>
    <definedName name="Depreciation" localSheetId="25">#REF!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7">#REF!</definedName>
    <definedName name="Depreciations" localSheetId="5">#REF!</definedName>
    <definedName name="Depreciations" localSheetId="9">#REF!</definedName>
    <definedName name="Depreciations" localSheetId="2">#REF!</definedName>
    <definedName name="Depreciations" localSheetId="25">#REF!</definedName>
    <definedName name="Depreciations">#REF!</definedName>
    <definedName name="DFGDF" localSheetId="4">#REF!</definedName>
    <definedName name="DFGDF" localSheetId="17">#REF!</definedName>
    <definedName name="DFGDF" localSheetId="5">#REF!</definedName>
    <definedName name="DFGDF" localSheetId="9">#REF!</definedName>
    <definedName name="DFGDF" localSheetId="2">#REF!</definedName>
    <definedName name="DFGDF" localSheetId="25">#REF!</definedName>
    <definedName name="DFGDF">#REF!</definedName>
    <definedName name="dia" localSheetId="4">#REF!</definedName>
    <definedName name="dia" localSheetId="17">#REF!</definedName>
    <definedName name="dia" localSheetId="5">#REF!</definedName>
    <definedName name="dia" localSheetId="9">#REF!</definedName>
    <definedName name="dia" localSheetId="2">#REF!</definedName>
    <definedName name="dia" localSheetId="25">#REF!</definedName>
    <definedName name="dia">#REF!</definedName>
    <definedName name="dico_Categories" localSheetId="4">#REF!</definedName>
    <definedName name="dico_Categories" localSheetId="17">#REF!</definedName>
    <definedName name="dico_Categories" localSheetId="5">#REF!</definedName>
    <definedName name="dico_Categories" localSheetId="9">#REF!</definedName>
    <definedName name="dico_Categories" localSheetId="2">#REF!</definedName>
    <definedName name="dico_Categories" localSheetId="25">#REF!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7">#REF!</definedName>
    <definedName name="Disposals" localSheetId="5">#REF!</definedName>
    <definedName name="Disposals" localSheetId="9">#REF!</definedName>
    <definedName name="Disposals" localSheetId="2">#REF!</definedName>
    <definedName name="Disposals" localSheetId="25">#REF!</definedName>
    <definedName name="Disposals">#REF!</definedName>
    <definedName name="distri" localSheetId="4">[4]Börskurser!#REF!</definedName>
    <definedName name="distri" localSheetId="17">[4]Börskurser!#REF!</definedName>
    <definedName name="distri" localSheetId="5">[4]Börskurser!#REF!</definedName>
    <definedName name="distri" localSheetId="9">[4]Börskurser!#REF!</definedName>
    <definedName name="distri" localSheetId="2">[4]Börskurser!#REF!</definedName>
    <definedName name="distri" localSheetId="25">[4]Börskurser!#REF!</definedName>
    <definedName name="distri">[4]Börskurser!#REF!</definedName>
    <definedName name="div_g" localSheetId="4">'[3]DCF old'!#REF!</definedName>
    <definedName name="div_g" localSheetId="17">'[3]DCF old'!#REF!</definedName>
    <definedName name="div_g" localSheetId="5">'[3]DCF old'!#REF!</definedName>
    <definedName name="div_g" localSheetId="9">'[3]DCF old'!#REF!</definedName>
    <definedName name="div_g" localSheetId="2">'[3]DCF old'!#REF!</definedName>
    <definedName name="div_g" localSheetId="25">'[3]DCF old'!#REF!</definedName>
    <definedName name="div_g">'[3]DCF old'!#REF!</definedName>
    <definedName name="div_proc" localSheetId="4">'[3]DCF old'!#REF!</definedName>
    <definedName name="div_proc" localSheetId="17">'[3]DCF old'!#REF!</definedName>
    <definedName name="div_proc" localSheetId="5">'[3]DCF old'!#REF!</definedName>
    <definedName name="div_proc" localSheetId="9">'[3]DCF old'!#REF!</definedName>
    <definedName name="div_proc" localSheetId="2">'[3]DCF old'!#REF!</definedName>
    <definedName name="div_proc" localSheetId="25">'[3]DCF old'!#REF!</definedName>
    <definedName name="div_proc">'[3]DCF old'!#REF!</definedName>
    <definedName name="div_yield" localSheetId="4">'[3]DCF old'!#REF!</definedName>
    <definedName name="div_yield" localSheetId="17">'[3]DCF old'!#REF!</definedName>
    <definedName name="div_yield" localSheetId="5">'[3]DCF old'!#REF!</definedName>
    <definedName name="div_yield" localSheetId="9">'[3]DCF old'!#REF!</definedName>
    <definedName name="div_yield" localSheetId="2">'[3]DCF old'!#REF!</definedName>
    <definedName name="div_yield" localSheetId="25">'[3]DCF old'!#REF!</definedName>
    <definedName name="div_yield">'[3]DCF old'!#REF!</definedName>
    <definedName name="DIVA">[10]Sheet1!$A$55:$N$170</definedName>
    <definedName name="DIVFULL" localSheetId="4">#REF!</definedName>
    <definedName name="DIVFULL" localSheetId="17">#REF!</definedName>
    <definedName name="DIVFULL" localSheetId="5">#REF!</definedName>
    <definedName name="DIVFULL" localSheetId="9">#REF!</definedName>
    <definedName name="DIVFULL" localSheetId="2">#REF!</definedName>
    <definedName name="DIVFULL" localSheetId="25">#REF!</definedName>
    <definedName name="DIVFULL">#REF!</definedName>
    <definedName name="divg_geo" localSheetId="4">'[3]DCF old'!#REF!</definedName>
    <definedName name="divg_geo" localSheetId="17">'[3]DCF old'!#REF!</definedName>
    <definedName name="divg_geo" localSheetId="5">'[3]DCF old'!#REF!</definedName>
    <definedName name="divg_geo" localSheetId="9">'[3]DCF old'!#REF!</definedName>
    <definedName name="divg_geo" localSheetId="2">'[3]DCF old'!#REF!</definedName>
    <definedName name="divg_geo" localSheetId="25">'[3]DCF old'!#REF!</definedName>
    <definedName name="divg_geo">'[3]DCF old'!#REF!</definedName>
    <definedName name="divg_ps" localSheetId="4">'[3]DCF old'!#REF!</definedName>
    <definedName name="divg_ps" localSheetId="17">'[3]DCF old'!#REF!</definedName>
    <definedName name="divg_ps" localSheetId="5">'[3]DCF old'!#REF!</definedName>
    <definedName name="divg_ps" localSheetId="9">'[3]DCF old'!#REF!</definedName>
    <definedName name="divg_ps" localSheetId="2">'[3]DCF old'!#REF!</definedName>
    <definedName name="divg_ps" localSheetId="25">'[3]DCF old'!#REF!</definedName>
    <definedName name="divg_ps">'[3]DCF old'!#REF!</definedName>
    <definedName name="Dividend_paid" localSheetId="4">#REF!</definedName>
    <definedName name="Dividend_paid" localSheetId="17">#REF!</definedName>
    <definedName name="Dividend_paid" localSheetId="5">#REF!</definedName>
    <definedName name="Dividend_paid" localSheetId="9">#REF!</definedName>
    <definedName name="Dividend_paid" localSheetId="2">#REF!</definedName>
    <definedName name="Dividend_paid" localSheetId="25">#REF!</definedName>
    <definedName name="Dividend_paid">#REF!</definedName>
    <definedName name="DividendInc" localSheetId="4">#REF!</definedName>
    <definedName name="DividendInc" localSheetId="17">#REF!</definedName>
    <definedName name="DividendInc" localSheetId="5">#REF!</definedName>
    <definedName name="DividendInc" localSheetId="9">#REF!</definedName>
    <definedName name="DividendInc" localSheetId="2">#REF!</definedName>
    <definedName name="DividendInc" localSheetId="25">#REF!</definedName>
    <definedName name="DividendInc">#REF!</definedName>
    <definedName name="Dividends" localSheetId="4">#REF!</definedName>
    <definedName name="Dividends" localSheetId="17">#REF!</definedName>
    <definedName name="Dividends" localSheetId="5">#REF!</definedName>
    <definedName name="Dividends" localSheetId="9">#REF!</definedName>
    <definedName name="Dividends" localSheetId="2">#REF!</definedName>
    <definedName name="Dividends" localSheetId="25">#REF!</definedName>
    <definedName name="Dividends">#REF!</definedName>
    <definedName name="divps" localSheetId="4">'[3]DCF old'!#REF!</definedName>
    <definedName name="divps" localSheetId="17">'[3]DCF old'!#REF!</definedName>
    <definedName name="divps" localSheetId="5">'[3]DCF old'!#REF!</definedName>
    <definedName name="divps" localSheetId="9">'[3]DCF old'!#REF!</definedName>
    <definedName name="divps" localSheetId="2">'[3]DCF old'!#REF!</definedName>
    <definedName name="divps" localSheetId="25">'[3]DCF old'!#REF!</definedName>
    <definedName name="divps">'[3]DCF old'!#REF!</definedName>
    <definedName name="DIVQA" localSheetId="4">#REF!</definedName>
    <definedName name="DIVQA" localSheetId="17">#REF!</definedName>
    <definedName name="DIVQA" localSheetId="5">#REF!</definedName>
    <definedName name="DIVQA" localSheetId="9">#REF!</definedName>
    <definedName name="DIVQA" localSheetId="2">#REF!</definedName>
    <definedName name="DIVQA" localSheetId="25">#REF!</definedName>
    <definedName name="DIVQA">#REF!</definedName>
    <definedName name="DIVQB" localSheetId="4">#REF!</definedName>
    <definedName name="DIVQB" localSheetId="17">#REF!</definedName>
    <definedName name="DIVQB" localSheetId="5">#REF!</definedName>
    <definedName name="DIVQB" localSheetId="9">#REF!</definedName>
    <definedName name="DIVQB" localSheetId="2">#REF!</definedName>
    <definedName name="DIVQB" localSheetId="25">#REF!</definedName>
    <definedName name="DIVQB">#REF!</definedName>
    <definedName name="dixtotallikes1997" localSheetId="4">agag &amp; [17]H2!$N$33</definedName>
    <definedName name="dixtotallikes1997" localSheetId="17">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5">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7">#REF!</definedName>
    <definedName name="DPS__DM__Ord" localSheetId="5">#REF!</definedName>
    <definedName name="DPS__DM__Ord" localSheetId="9">#REF!</definedName>
    <definedName name="DPS__DM__Ord" localSheetId="2">#REF!</definedName>
    <definedName name="DPS__DM__Ord" localSheetId="25">#REF!</definedName>
    <definedName name="DPS__DM__Ord">#REF!</definedName>
    <definedName name="DPS__DM__Pref" localSheetId="4">#REF!</definedName>
    <definedName name="DPS__DM__Pref" localSheetId="17">#REF!</definedName>
    <definedName name="DPS__DM__Pref" localSheetId="5">#REF!</definedName>
    <definedName name="DPS__DM__Pref" localSheetId="9">#REF!</definedName>
    <definedName name="DPS__DM__Pref" localSheetId="2">#REF!</definedName>
    <definedName name="DPS__DM__Pref" localSheetId="25">#REF!</definedName>
    <definedName name="DPS__DM__Pref">#REF!</definedName>
    <definedName name="DummyEstYears">3</definedName>
    <definedName name="DVFA___SG_EPS__DM" localSheetId="4">#REF!</definedName>
    <definedName name="DVFA___SG_EPS__DM" localSheetId="17">#REF!</definedName>
    <definedName name="DVFA___SG_EPS__DM" localSheetId="5">#REF!</definedName>
    <definedName name="DVFA___SG_EPS__DM" localSheetId="9">#REF!</definedName>
    <definedName name="DVFA___SG_EPS__DM" localSheetId="2">#REF!</definedName>
    <definedName name="DVFA___SG_EPS__DM" localSheetId="25">#REF!</definedName>
    <definedName name="DVFA___SG_EPS__DM">#REF!</definedName>
    <definedName name="DVFA___SG_Net_Profit" localSheetId="4">#REF!</definedName>
    <definedName name="DVFA___SG_Net_Profit" localSheetId="17">#REF!</definedName>
    <definedName name="DVFA___SG_Net_Profit" localSheetId="5">#REF!</definedName>
    <definedName name="DVFA___SG_Net_Profit" localSheetId="9">#REF!</definedName>
    <definedName name="DVFA___SG_Net_Profit" localSheetId="2">#REF!</definedName>
    <definedName name="DVFA___SG_Net_Profit" localSheetId="25">#REF!</definedName>
    <definedName name="DVFA___SG_Net_Profit">#REF!</definedName>
    <definedName name="e" localSheetId="4">#REF!</definedName>
    <definedName name="e" localSheetId="17">#REF!</definedName>
    <definedName name="e" localSheetId="5">#REF!</definedName>
    <definedName name="e" localSheetId="9">#REF!</definedName>
    <definedName name="e" localSheetId="2">#REF!</definedName>
    <definedName name="e" localSheetId="25">#REF!</definedName>
    <definedName name="e">#REF!</definedName>
    <definedName name="EBDIT" localSheetId="4">#REF!</definedName>
    <definedName name="EBDIT" localSheetId="17">#REF!</definedName>
    <definedName name="EBDIT" localSheetId="5">#REF!</definedName>
    <definedName name="EBDIT" localSheetId="9">#REF!</definedName>
    <definedName name="EBDIT" localSheetId="2">#REF!</definedName>
    <definedName name="EBDIT" localSheetId="25">#REF!</definedName>
    <definedName name="EBDIT">#REF!</definedName>
    <definedName name="ebdit_00" localSheetId="4">#REF!</definedName>
    <definedName name="ebdit_00" localSheetId="17">#REF!</definedName>
    <definedName name="ebdit_00" localSheetId="5">#REF!</definedName>
    <definedName name="ebdit_00" localSheetId="9">#REF!</definedName>
    <definedName name="ebdit_00" localSheetId="2">#REF!</definedName>
    <definedName name="ebdit_00" localSheetId="25">#REF!</definedName>
    <definedName name="ebdit_00">#REF!</definedName>
    <definedName name="ebdit_01" localSheetId="4">#REF!</definedName>
    <definedName name="ebdit_01" localSheetId="17">#REF!</definedName>
    <definedName name="ebdit_01" localSheetId="5">#REF!</definedName>
    <definedName name="ebdit_01" localSheetId="9">#REF!</definedName>
    <definedName name="ebdit_01" localSheetId="2">#REF!</definedName>
    <definedName name="ebdit_01" localSheetId="25">#REF!</definedName>
    <definedName name="ebdit_01">#REF!</definedName>
    <definedName name="ebdit_02" localSheetId="4">#REF!</definedName>
    <definedName name="ebdit_02" localSheetId="17">#REF!</definedName>
    <definedName name="ebdit_02" localSheetId="5">#REF!</definedName>
    <definedName name="ebdit_02" localSheetId="9">#REF!</definedName>
    <definedName name="ebdit_02" localSheetId="2">#REF!</definedName>
    <definedName name="ebdit_02" localSheetId="25">#REF!</definedName>
    <definedName name="ebdit_02">#REF!</definedName>
    <definedName name="ebdit_03">[1]CASINO2!$W$331</definedName>
    <definedName name="ebdit_99" localSheetId="4">#REF!</definedName>
    <definedName name="ebdit_99" localSheetId="17">#REF!</definedName>
    <definedName name="ebdit_99" localSheetId="5">#REF!</definedName>
    <definedName name="ebdit_99" localSheetId="9">#REF!</definedName>
    <definedName name="ebdit_99" localSheetId="2">#REF!</definedName>
    <definedName name="ebdit_99" localSheetId="25">#REF!</definedName>
    <definedName name="ebdit_99">#REF!</definedName>
    <definedName name="ebdit_s00" localSheetId="4">#REF!</definedName>
    <definedName name="ebdit_s00" localSheetId="17">#REF!</definedName>
    <definedName name="ebdit_s00" localSheetId="5">#REF!</definedName>
    <definedName name="ebdit_s00" localSheetId="9">#REF!</definedName>
    <definedName name="ebdit_s00" localSheetId="2">#REF!</definedName>
    <definedName name="ebdit_s00" localSheetId="25">#REF!</definedName>
    <definedName name="ebdit_s00">#REF!</definedName>
    <definedName name="ebdit_s01" localSheetId="4">#REF!</definedName>
    <definedName name="ebdit_s01" localSheetId="17">#REF!</definedName>
    <definedName name="ebdit_s01" localSheetId="5">#REF!</definedName>
    <definedName name="ebdit_s01" localSheetId="9">#REF!</definedName>
    <definedName name="ebdit_s01" localSheetId="2">#REF!</definedName>
    <definedName name="ebdit_s01" localSheetId="25">#REF!</definedName>
    <definedName name="ebdit_s01">#REF!</definedName>
    <definedName name="ebdit_s02" localSheetId="4">#REF!</definedName>
    <definedName name="ebdit_s02" localSheetId="17">#REF!</definedName>
    <definedName name="ebdit_s02" localSheetId="5">#REF!</definedName>
    <definedName name="ebdit_s02" localSheetId="9">#REF!</definedName>
    <definedName name="ebdit_s02" localSheetId="2">#REF!</definedName>
    <definedName name="ebdit_s02" localSheetId="25">#REF!</definedName>
    <definedName name="ebdit_s02">#REF!</definedName>
    <definedName name="ebdit_s03">[1]CASINO2!$W$332</definedName>
    <definedName name="ebdit_s99" localSheetId="4">#REF!</definedName>
    <definedName name="ebdit_s99" localSheetId="17">#REF!</definedName>
    <definedName name="ebdit_s99" localSheetId="5">#REF!</definedName>
    <definedName name="ebdit_s99" localSheetId="9">#REF!</definedName>
    <definedName name="ebdit_s99" localSheetId="2">#REF!</definedName>
    <definedName name="ebdit_s99" localSheetId="25">#REF!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7">[8]Forecasts_VDF!#REF!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5">[8]Forecasts_VDF!#REF!</definedName>
    <definedName name="EBIT_margin_fore">[8]Forecasts_VDF!#REF!</definedName>
    <definedName name="ebit1">'[3]DCF old'!$I$11:$U$11</definedName>
    <definedName name="ebita" localSheetId="4">#REF!</definedName>
    <definedName name="ebita" localSheetId="17">#REF!</definedName>
    <definedName name="ebita" localSheetId="5">#REF!</definedName>
    <definedName name="ebita" localSheetId="9">#REF!</definedName>
    <definedName name="ebita" localSheetId="2">#REF!</definedName>
    <definedName name="ebita" localSheetId="25">#REF!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7">[8]NOPAT_VDF!#REF!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5">[8]NOPAT_VDF!#REF!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7">[8]NOPAT_VDF!#REF!</definedName>
    <definedName name="EBITDA_Share" localSheetId="5">[8]NOPAT_VDF!#REF!</definedName>
    <definedName name="EBITDA_Share" localSheetId="9">[8]NOPAT_VDF!#REF!</definedName>
    <definedName name="EBITDA_Share" localSheetId="2">[8]NOPAT_VDF!#REF!</definedName>
    <definedName name="EBITDA_Share" localSheetId="25">[8]NOPAT_VDF!#REF!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7">#REF!</definedName>
    <definedName name="effect" localSheetId="5">#REF!</definedName>
    <definedName name="effect" localSheetId="9">#REF!</definedName>
    <definedName name="effect" localSheetId="2">#REF!</definedName>
    <definedName name="effect" localSheetId="25">#REF!</definedName>
    <definedName name="effect">#REF!</definedName>
    <definedName name="Effective_tax_rate">'[8]Income Statement_VDF'!$D$49:$S$49</definedName>
    <definedName name="endday" localSheetId="4">#REF!</definedName>
    <definedName name="endday" localSheetId="17">#REF!</definedName>
    <definedName name="endday" localSheetId="5">#REF!</definedName>
    <definedName name="endday" localSheetId="9">#REF!</definedName>
    <definedName name="endday" localSheetId="2">#REF!</definedName>
    <definedName name="endday" localSheetId="25">#REF!</definedName>
    <definedName name="endday">#REF!</definedName>
    <definedName name="endmonth" localSheetId="4">#REF!</definedName>
    <definedName name="endmonth" localSheetId="17">#REF!</definedName>
    <definedName name="endmonth" localSheetId="5">#REF!</definedName>
    <definedName name="endmonth" localSheetId="9">#REF!</definedName>
    <definedName name="endmonth" localSheetId="2">#REF!</definedName>
    <definedName name="endmonth" localSheetId="25">#REF!</definedName>
    <definedName name="endmonth">#REF!</definedName>
    <definedName name="endyear" localSheetId="4">#REF!</definedName>
    <definedName name="endyear" localSheetId="17">#REF!</definedName>
    <definedName name="endyear" localSheetId="5">#REF!</definedName>
    <definedName name="endyear" localSheetId="9">#REF!</definedName>
    <definedName name="endyear" localSheetId="2">#REF!</definedName>
    <definedName name="endyear" localSheetId="25">#REF!</definedName>
    <definedName name="endyear">#REF!</definedName>
    <definedName name="ENTERPRISE_VALUE" localSheetId="4">#REF!</definedName>
    <definedName name="ENTERPRISE_VALUE" localSheetId="17">#REF!</definedName>
    <definedName name="ENTERPRISE_VALUE" localSheetId="5">#REF!</definedName>
    <definedName name="ENTERPRISE_VALUE" localSheetId="9">#REF!</definedName>
    <definedName name="ENTERPRISE_VALUE" localSheetId="2">#REF!</definedName>
    <definedName name="ENTERPRISE_VALUE" localSheetId="25">#REF!</definedName>
    <definedName name="ENTERPRISE_VALUE">#REF!</definedName>
    <definedName name="EPS">[8]NOPAT_VDF!$C$96:$AU$96</definedName>
    <definedName name="eps_00" localSheetId="4">#REF!</definedName>
    <definedName name="eps_00" localSheetId="17">#REF!</definedName>
    <definedName name="eps_00" localSheetId="5">#REF!</definedName>
    <definedName name="eps_00" localSheetId="9">#REF!</definedName>
    <definedName name="eps_00" localSheetId="2">#REF!</definedName>
    <definedName name="eps_00" localSheetId="25">#REF!</definedName>
    <definedName name="eps_00">#REF!</definedName>
    <definedName name="eps_01" localSheetId="4">#REF!</definedName>
    <definedName name="eps_01" localSheetId="17">#REF!</definedName>
    <definedName name="eps_01" localSheetId="5">#REF!</definedName>
    <definedName name="eps_01" localSheetId="9">#REF!</definedName>
    <definedName name="eps_01" localSheetId="2">#REF!</definedName>
    <definedName name="eps_01" localSheetId="25">#REF!</definedName>
    <definedName name="eps_01">#REF!</definedName>
    <definedName name="eps_02" localSheetId="4">#REF!</definedName>
    <definedName name="eps_02" localSheetId="17">#REF!</definedName>
    <definedName name="eps_02" localSheetId="5">#REF!</definedName>
    <definedName name="eps_02" localSheetId="9">#REF!</definedName>
    <definedName name="eps_02" localSheetId="2">#REF!</definedName>
    <definedName name="eps_02" localSheetId="25">#REF!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7">#REF!</definedName>
    <definedName name="eps_99" localSheetId="5">#REF!</definedName>
    <definedName name="eps_99" localSheetId="9">#REF!</definedName>
    <definedName name="eps_99" localSheetId="2">#REF!</definedName>
    <definedName name="eps_99" localSheetId="25">#REF!</definedName>
    <definedName name="eps_99">#REF!</definedName>
    <definedName name="EPS_growth">[8]NOPAT_VDF!$C$150:$AU$150</definedName>
    <definedName name="EPS_growth_avg" localSheetId="4">[8]NOPAT_VDF!#REF!</definedName>
    <definedName name="EPS_growth_avg" localSheetId="17">[8]NOPAT_VDF!#REF!</definedName>
    <definedName name="EPS_growth_avg" localSheetId="5">[8]NOPAT_VDF!#REF!</definedName>
    <definedName name="EPS_growth_avg" localSheetId="9">[8]NOPAT_VDF!#REF!</definedName>
    <definedName name="EPS_growth_avg" localSheetId="2">[8]NOPAT_VDF!#REF!</definedName>
    <definedName name="EPS_growth_avg" localSheetId="25">[8]NOPAT_VDF!#REF!</definedName>
    <definedName name="EPS_growth_avg">[8]NOPAT_VDF!#REF!</definedName>
    <definedName name="eps_stax" localSheetId="4">'[3]DCF old'!#REF!</definedName>
    <definedName name="eps_stax" localSheetId="17">'[3]DCF old'!#REF!</definedName>
    <definedName name="eps_stax" localSheetId="5">'[3]DCF old'!#REF!</definedName>
    <definedName name="eps_stax" localSheetId="9">'[3]DCF old'!#REF!</definedName>
    <definedName name="eps_stax" localSheetId="2">'[3]DCF old'!#REF!</definedName>
    <definedName name="eps_stax" localSheetId="25">'[3]DCF old'!#REF!</definedName>
    <definedName name="eps_stax">'[3]DCF old'!#REF!</definedName>
    <definedName name="eps_tax" localSheetId="4">'[3]DCF old'!#REF!</definedName>
    <definedName name="eps_tax" localSheetId="17">'[3]DCF old'!#REF!</definedName>
    <definedName name="eps_tax" localSheetId="5">'[3]DCF old'!#REF!</definedName>
    <definedName name="eps_tax" localSheetId="9">'[3]DCF old'!#REF!</definedName>
    <definedName name="eps_tax" localSheetId="2">'[3]DCF old'!#REF!</definedName>
    <definedName name="eps_tax" localSheetId="25">'[3]DCF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7">'[3]DCF old'!#REF!</definedName>
    <definedName name="epv_ebit" localSheetId="5">'[3]DCF old'!#REF!</definedName>
    <definedName name="epv_ebit" localSheetId="9">'[3]DCF old'!#REF!</definedName>
    <definedName name="epv_ebit" localSheetId="2">'[3]DCF old'!#REF!</definedName>
    <definedName name="epv_ebit" localSheetId="25">'[3]DCF old'!#REF!</definedName>
    <definedName name="epv_ebit">'[3]DCF old'!#REF!</definedName>
    <definedName name="epv_s" localSheetId="4">'[3]DCF old'!#REF!</definedName>
    <definedName name="epv_s" localSheetId="17">'[3]DCF old'!#REF!</definedName>
    <definedName name="epv_s" localSheetId="5">'[3]DCF old'!#REF!</definedName>
    <definedName name="epv_s" localSheetId="9">'[3]DCF old'!#REF!</definedName>
    <definedName name="epv_s" localSheetId="2">'[3]DCF old'!#REF!</definedName>
    <definedName name="epv_s" localSheetId="25">'[3]DCF old'!#REF!</definedName>
    <definedName name="epv_s">'[3]DCF old'!#REF!</definedName>
    <definedName name="eq" localSheetId="4">'[3]DCF old'!#REF!</definedName>
    <definedName name="eq" localSheetId="17">'[3]DCF old'!#REF!</definedName>
    <definedName name="eq" localSheetId="5">'[3]DCF old'!#REF!</definedName>
    <definedName name="eq" localSheetId="9">'[3]DCF old'!#REF!</definedName>
    <definedName name="eq" localSheetId="2">'[3]DCF old'!#REF!</definedName>
    <definedName name="eq" localSheetId="25">'[3]DCF old'!#REF!</definedName>
    <definedName name="eq">'[3]DCF old'!#REF!</definedName>
    <definedName name="eq_00" localSheetId="4">#REF!</definedName>
    <definedName name="eq_00" localSheetId="17">#REF!</definedName>
    <definedName name="eq_00" localSheetId="5">#REF!</definedName>
    <definedName name="eq_00" localSheetId="9">#REF!</definedName>
    <definedName name="eq_00" localSheetId="2">#REF!</definedName>
    <definedName name="eq_00" localSheetId="25">#REF!</definedName>
    <definedName name="eq_00">#REF!</definedName>
    <definedName name="eq_01" localSheetId="4">#REF!</definedName>
    <definedName name="eq_01" localSheetId="17">#REF!</definedName>
    <definedName name="eq_01" localSheetId="5">#REF!</definedName>
    <definedName name="eq_01" localSheetId="9">#REF!</definedName>
    <definedName name="eq_01" localSheetId="2">#REF!</definedName>
    <definedName name="eq_01" localSheetId="25">#REF!</definedName>
    <definedName name="eq_01">#REF!</definedName>
    <definedName name="eq_02" localSheetId="4">#REF!</definedName>
    <definedName name="eq_02" localSheetId="17">#REF!</definedName>
    <definedName name="eq_02" localSheetId="5">#REF!</definedName>
    <definedName name="eq_02" localSheetId="9">#REF!</definedName>
    <definedName name="eq_02" localSheetId="2">#REF!</definedName>
    <definedName name="eq_02" localSheetId="25">#REF!</definedName>
    <definedName name="eq_02">#REF!</definedName>
    <definedName name="eq_03">[1]CASINO2!$W$628</definedName>
    <definedName name="eq_99" localSheetId="4">#REF!</definedName>
    <definedName name="eq_99" localSheetId="17">#REF!</definedName>
    <definedName name="eq_99" localSheetId="5">#REF!</definedName>
    <definedName name="eq_99" localSheetId="9">#REF!</definedName>
    <definedName name="eq_99" localSheetId="2">#REF!</definedName>
    <definedName name="eq_99" localSheetId="25">#REF!</definedName>
    <definedName name="eq_99">#REF!</definedName>
    <definedName name="eq_chg" localSheetId="4">'[3]DCF old'!#REF!</definedName>
    <definedName name="eq_chg" localSheetId="17">'[3]DCF old'!#REF!</definedName>
    <definedName name="eq_chg" localSheetId="5">'[3]DCF old'!#REF!</definedName>
    <definedName name="eq_chg" localSheetId="9">'[3]DCF old'!#REF!</definedName>
    <definedName name="eq_chg" localSheetId="2">'[3]DCF old'!#REF!</definedName>
    <definedName name="eq_chg" localSheetId="25">'[3]DCF old'!#REF!</definedName>
    <definedName name="eq_chg">'[3]DCF old'!#REF!</definedName>
    <definedName name="eq_ratio_bv" localSheetId="4">'[3]DCF old'!#REF!</definedName>
    <definedName name="eq_ratio_bv" localSheetId="17">'[3]DCF old'!#REF!</definedName>
    <definedName name="eq_ratio_bv" localSheetId="5">'[3]DCF old'!#REF!</definedName>
    <definedName name="eq_ratio_bv" localSheetId="9">'[3]DCF old'!#REF!</definedName>
    <definedName name="eq_ratio_bv" localSheetId="2">'[3]DCF old'!#REF!</definedName>
    <definedName name="eq_ratio_bv" localSheetId="25">'[3]DCF old'!#REF!</definedName>
    <definedName name="eq_ratio_bv">'[3]DCF old'!#REF!</definedName>
    <definedName name="eq_ratio_mv" localSheetId="4">'[3]DCF old'!#REF!</definedName>
    <definedName name="eq_ratio_mv" localSheetId="17">'[3]DCF old'!#REF!</definedName>
    <definedName name="eq_ratio_mv" localSheetId="5">'[3]DCF old'!#REF!</definedName>
    <definedName name="eq_ratio_mv" localSheetId="9">'[3]DCF old'!#REF!</definedName>
    <definedName name="eq_ratio_mv" localSheetId="2">'[3]DCF old'!#REF!</definedName>
    <definedName name="eq_ratio_mv" localSheetId="25">'[3]DCF old'!#REF!</definedName>
    <definedName name="eq_ratio_mv">'[3]DCF old'!#REF!</definedName>
    <definedName name="eqps" localSheetId="4">'[3]DCF old'!#REF!</definedName>
    <definedName name="eqps" localSheetId="17">'[3]DCF old'!#REF!</definedName>
    <definedName name="eqps" localSheetId="5">'[3]DCF old'!#REF!</definedName>
    <definedName name="eqps" localSheetId="9">'[3]DCF old'!#REF!</definedName>
    <definedName name="eqps" localSheetId="2">'[3]DCF old'!#REF!</definedName>
    <definedName name="eqps" localSheetId="25">'[3]DCF old'!#REF!</definedName>
    <definedName name="eqps">'[3]DCF old'!#REF!</definedName>
    <definedName name="equity" localSheetId="4">#REF!</definedName>
    <definedName name="equity" localSheetId="17">#REF!</definedName>
    <definedName name="equity" localSheetId="5">#REF!</definedName>
    <definedName name="equity" localSheetId="9">#REF!</definedName>
    <definedName name="equity" localSheetId="2">#REF!</definedName>
    <definedName name="equity" localSheetId="25">#REF!</definedName>
    <definedName name="equity">#REF!</definedName>
    <definedName name="Equity_Equivalents">'[8]Invested capital_VDF'!$C$70:$AE$70</definedName>
    <definedName name="Equity_increase" localSheetId="4">#REF!</definedName>
    <definedName name="Equity_increase" localSheetId="17">#REF!</definedName>
    <definedName name="Equity_increase" localSheetId="5">#REF!</definedName>
    <definedName name="Equity_increase" localSheetId="9">#REF!</definedName>
    <definedName name="Equity_increase" localSheetId="2">#REF!</definedName>
    <definedName name="Equity_increase" localSheetId="25">#REF!</definedName>
    <definedName name="Equity_increase">#REF!</definedName>
    <definedName name="Equity_risk_premium">[8]WACC_VDF!$D$9</definedName>
    <definedName name="ERIC_Beta" localSheetId="4">#REF!</definedName>
    <definedName name="ERIC_Beta" localSheetId="17">#REF!</definedName>
    <definedName name="ERIC_Beta" localSheetId="5">#REF!</definedName>
    <definedName name="ERIC_Beta" localSheetId="9">#REF!</definedName>
    <definedName name="ERIC_Beta" localSheetId="2">#REF!</definedName>
    <definedName name="ERIC_Beta" localSheetId="25">#REF!</definedName>
    <definedName name="ERIC_Beta">#REF!</definedName>
    <definedName name="ERIC_Costnewdebt" localSheetId="4">#REF!</definedName>
    <definedName name="ERIC_Costnewdebt" localSheetId="17">#REF!</definedName>
    <definedName name="ERIC_Costnewdebt" localSheetId="5">#REF!</definedName>
    <definedName name="ERIC_Costnewdebt" localSheetId="9">#REF!</definedName>
    <definedName name="ERIC_Costnewdebt" localSheetId="2">#REF!</definedName>
    <definedName name="ERIC_Costnewdebt" localSheetId="25">#REF!</definedName>
    <definedName name="ERIC_Costnewdebt">#REF!</definedName>
    <definedName name="ERIC_Gearing" localSheetId="4">#REF!</definedName>
    <definedName name="ERIC_Gearing" localSheetId="17">#REF!</definedName>
    <definedName name="ERIC_Gearing" localSheetId="5">#REF!</definedName>
    <definedName name="ERIC_Gearing" localSheetId="9">#REF!</definedName>
    <definedName name="ERIC_Gearing" localSheetId="2">#REF!</definedName>
    <definedName name="ERIC_Gearing" localSheetId="25">#REF!</definedName>
    <definedName name="ERIC_Gearing">#REF!</definedName>
    <definedName name="ERIC_Kd" localSheetId="4">#REF!</definedName>
    <definedName name="ERIC_Kd" localSheetId="17">#REF!</definedName>
    <definedName name="ERIC_Kd" localSheetId="5">#REF!</definedName>
    <definedName name="ERIC_Kd" localSheetId="9">#REF!</definedName>
    <definedName name="ERIC_Kd" localSheetId="2">#REF!</definedName>
    <definedName name="ERIC_Kd" localSheetId="25">#REF!</definedName>
    <definedName name="ERIC_Kd">#REF!</definedName>
    <definedName name="ERIC_Ke" localSheetId="4">#REF!</definedName>
    <definedName name="ERIC_Ke" localSheetId="17">#REF!</definedName>
    <definedName name="ERIC_Ke" localSheetId="5">#REF!</definedName>
    <definedName name="ERIC_Ke" localSheetId="9">#REF!</definedName>
    <definedName name="ERIC_Ke" localSheetId="2">#REF!</definedName>
    <definedName name="ERIC_Ke" localSheetId="25">#REF!</definedName>
    <definedName name="ERIC_Ke">#REF!</definedName>
    <definedName name="ERIC_leaselife" localSheetId="4">#REF!</definedName>
    <definedName name="ERIC_leaselife" localSheetId="17">#REF!</definedName>
    <definedName name="ERIC_leaselife" localSheetId="5">#REF!</definedName>
    <definedName name="ERIC_leaselife" localSheetId="9">#REF!</definedName>
    <definedName name="ERIC_leaselife" localSheetId="2">#REF!</definedName>
    <definedName name="ERIC_leaselife" localSheetId="25">#REF!</definedName>
    <definedName name="ERIC_leaselife">#REF!</definedName>
    <definedName name="ERIC_leasepayt" localSheetId="4">#REF!</definedName>
    <definedName name="ERIC_leasepayt" localSheetId="17">#REF!</definedName>
    <definedName name="ERIC_leasepayt" localSheetId="5">#REF!</definedName>
    <definedName name="ERIC_leasepayt" localSheetId="9">#REF!</definedName>
    <definedName name="ERIC_leasepayt" localSheetId="2">#REF!</definedName>
    <definedName name="ERIC_leasepayt" localSheetId="25">#REF!</definedName>
    <definedName name="ERIC_leasepayt">#REF!</definedName>
    <definedName name="ERIC_leassorreqret" localSheetId="4">#REF!</definedName>
    <definedName name="ERIC_leassorreqret" localSheetId="17">#REF!</definedName>
    <definedName name="ERIC_leassorreqret" localSheetId="5">#REF!</definedName>
    <definedName name="ERIC_leassorreqret" localSheetId="9">#REF!</definedName>
    <definedName name="ERIC_leassorreqret" localSheetId="2">#REF!</definedName>
    <definedName name="ERIC_leassorreqret" localSheetId="25">#REF!</definedName>
    <definedName name="ERIC_leassorreqret">#REF!</definedName>
    <definedName name="ERIC_Mktrisk" localSheetId="4">#REF!</definedName>
    <definedName name="ERIC_Mktrisk" localSheetId="17">#REF!</definedName>
    <definedName name="ERIC_Mktrisk" localSheetId="5">#REF!</definedName>
    <definedName name="ERIC_Mktrisk" localSheetId="9">#REF!</definedName>
    <definedName name="ERIC_Mktrisk" localSheetId="2">#REF!</definedName>
    <definedName name="ERIC_Mktrisk" localSheetId="25">#REF!</definedName>
    <definedName name="ERIC_Mktrisk">#REF!</definedName>
    <definedName name="ERIC_RFR" localSheetId="4">#REF!</definedName>
    <definedName name="ERIC_RFR" localSheetId="17">#REF!</definedName>
    <definedName name="ERIC_RFR" localSheetId="5">#REF!</definedName>
    <definedName name="ERIC_RFR" localSheetId="9">#REF!</definedName>
    <definedName name="ERIC_RFR" localSheetId="2">#REF!</definedName>
    <definedName name="ERIC_RFR" localSheetId="25">#REF!</definedName>
    <definedName name="ERIC_RFR">#REF!</definedName>
    <definedName name="ERIC_taxratenot" localSheetId="4">#REF!</definedName>
    <definedName name="ERIC_taxratenot" localSheetId="17">#REF!</definedName>
    <definedName name="ERIC_taxratenot" localSheetId="5">#REF!</definedName>
    <definedName name="ERIC_taxratenot" localSheetId="9">#REF!</definedName>
    <definedName name="ERIC_taxratenot" localSheetId="2">#REF!</definedName>
    <definedName name="ERIC_taxratenot" localSheetId="25">#REF!</definedName>
    <definedName name="ERIC_taxratenot">#REF!</definedName>
    <definedName name="Estimate" localSheetId="4">#REF!</definedName>
    <definedName name="Estimate" localSheetId="17">#REF!</definedName>
    <definedName name="Estimate" localSheetId="5">#REF!</definedName>
    <definedName name="Estimate" localSheetId="9">#REF!</definedName>
    <definedName name="Estimate" localSheetId="2">#REF!</definedName>
    <definedName name="Estimate" localSheetId="25">#REF!</definedName>
    <definedName name="Estimate">#REF!</definedName>
    <definedName name="etc" localSheetId="4">#REF!</definedName>
    <definedName name="etc" localSheetId="17">#REF!</definedName>
    <definedName name="etc" localSheetId="5">#REF!</definedName>
    <definedName name="etc" localSheetId="9">#REF!</definedName>
    <definedName name="etc" localSheetId="2">#REF!</definedName>
    <definedName name="etc" localSheetId="25">#REF!</definedName>
    <definedName name="etc">#REF!</definedName>
    <definedName name="EUR">'[3]Pay-TV old'!$C$511</definedName>
    <definedName name="euro" localSheetId="4">#REF!</definedName>
    <definedName name="euro" localSheetId="17">#REF!</definedName>
    <definedName name="euro" localSheetId="5">#REF!</definedName>
    <definedName name="euro" localSheetId="9">#REF!</definedName>
    <definedName name="euro" localSheetId="2">#REF!</definedName>
    <definedName name="euro" localSheetId="25">#REF!</definedName>
    <definedName name="euro">#REF!</definedName>
    <definedName name="Europe_excl._Sweden" localSheetId="4">#REF!</definedName>
    <definedName name="Europe_excl._Sweden" localSheetId="17">#REF!</definedName>
    <definedName name="Europe_excl._Sweden" localSheetId="5">#REF!</definedName>
    <definedName name="Europe_excl._Sweden" localSheetId="9">#REF!</definedName>
    <definedName name="Europe_excl._Sweden" localSheetId="2">#REF!</definedName>
    <definedName name="Europe_excl._Sweden" localSheetId="25">#REF!</definedName>
    <definedName name="Europe_excl._Sweden">#REF!</definedName>
    <definedName name="Europe_excl._Sweden_w" localSheetId="4">#REF!</definedName>
    <definedName name="Europe_excl._Sweden_w" localSheetId="17">#REF!</definedName>
    <definedName name="Europe_excl._Sweden_w" localSheetId="5">#REF!</definedName>
    <definedName name="Europe_excl._Sweden_w" localSheetId="9">#REF!</definedName>
    <definedName name="Europe_excl._Sweden_w" localSheetId="2">#REF!</definedName>
    <definedName name="Europe_excl._Sweden_w" localSheetId="25">#REF!</definedName>
    <definedName name="Europe_excl._Sweden_w">#REF!</definedName>
    <definedName name="EV" localSheetId="4">#REF!</definedName>
    <definedName name="EV" localSheetId="17">#REF!</definedName>
    <definedName name="EV" localSheetId="5">#REF!</definedName>
    <definedName name="EV" localSheetId="9">#REF!</definedName>
    <definedName name="EV" localSheetId="2">#REF!</definedName>
    <definedName name="EV" localSheetId="25">#REF!</definedName>
    <definedName name="EV">#REF!</definedName>
    <definedName name="ev_00" localSheetId="4">#REF!</definedName>
    <definedName name="ev_00" localSheetId="17">#REF!</definedName>
    <definedName name="ev_00" localSheetId="5">#REF!</definedName>
    <definedName name="ev_00" localSheetId="9">#REF!</definedName>
    <definedName name="ev_00" localSheetId="2">#REF!</definedName>
    <definedName name="ev_00" localSheetId="25">#REF!</definedName>
    <definedName name="ev_00">#REF!</definedName>
    <definedName name="ev_01" localSheetId="4">#REF!</definedName>
    <definedName name="ev_01" localSheetId="17">#REF!</definedName>
    <definedName name="ev_01" localSheetId="5">#REF!</definedName>
    <definedName name="ev_01" localSheetId="9">#REF!</definedName>
    <definedName name="ev_01" localSheetId="2">#REF!</definedName>
    <definedName name="ev_01" localSheetId="25">#REF!</definedName>
    <definedName name="ev_01">#REF!</definedName>
    <definedName name="ev_02" localSheetId="4">#REF!</definedName>
    <definedName name="ev_02" localSheetId="17">#REF!</definedName>
    <definedName name="ev_02" localSheetId="5">#REF!</definedName>
    <definedName name="ev_02" localSheetId="9">#REF!</definedName>
    <definedName name="ev_02" localSheetId="2">#REF!</definedName>
    <definedName name="ev_02" localSheetId="25">#REF!</definedName>
    <definedName name="ev_02">#REF!</definedName>
    <definedName name="ev_03">[1]CASINO2!$W$711</definedName>
    <definedName name="ev_99" localSheetId="4">#REF!</definedName>
    <definedName name="ev_99" localSheetId="17">#REF!</definedName>
    <definedName name="ev_99" localSheetId="5">#REF!</definedName>
    <definedName name="ev_99" localSheetId="9">#REF!</definedName>
    <definedName name="ev_99" localSheetId="2">#REF!</definedName>
    <definedName name="ev_99" localSheetId="25">#REF!</definedName>
    <definedName name="ev_99">#REF!</definedName>
    <definedName name="ev_ce00" localSheetId="4">#REF!</definedName>
    <definedName name="ev_ce00" localSheetId="17">#REF!</definedName>
    <definedName name="ev_ce00" localSheetId="5">#REF!</definedName>
    <definedName name="ev_ce00" localSheetId="9">#REF!</definedName>
    <definedName name="ev_ce00" localSheetId="2">#REF!</definedName>
    <definedName name="ev_ce00" localSheetId="25">#REF!</definedName>
    <definedName name="ev_ce00">#REF!</definedName>
    <definedName name="ev_ce01" localSheetId="4">#REF!</definedName>
    <definedName name="ev_ce01" localSheetId="17">#REF!</definedName>
    <definedName name="ev_ce01" localSheetId="5">#REF!</definedName>
    <definedName name="ev_ce01" localSheetId="9">#REF!</definedName>
    <definedName name="ev_ce01" localSheetId="2">#REF!</definedName>
    <definedName name="ev_ce01" localSheetId="25">#REF!</definedName>
    <definedName name="ev_ce01">#REF!</definedName>
    <definedName name="ev_ce02" localSheetId="4">#REF!</definedName>
    <definedName name="ev_ce02" localSheetId="17">#REF!</definedName>
    <definedName name="ev_ce02" localSheetId="5">#REF!</definedName>
    <definedName name="ev_ce02" localSheetId="9">#REF!</definedName>
    <definedName name="ev_ce02" localSheetId="2">#REF!</definedName>
    <definedName name="ev_ce02" localSheetId="25">#REF!</definedName>
    <definedName name="ev_ce02">#REF!</definedName>
    <definedName name="ev_ce03">[1]CASINO2!$W$726</definedName>
    <definedName name="ev_ce99" localSheetId="4">#REF!</definedName>
    <definedName name="ev_ce99" localSheetId="17">#REF!</definedName>
    <definedName name="ev_ce99" localSheetId="5">#REF!</definedName>
    <definedName name="ev_ce99" localSheetId="9">#REF!</definedName>
    <definedName name="ev_ce99" localSheetId="2">#REF!</definedName>
    <definedName name="ev_ce99" localSheetId="25">#REF!</definedName>
    <definedName name="ev_ce99">#REF!</definedName>
    <definedName name="ev_ebdit00" localSheetId="4">#REF!</definedName>
    <definedName name="ev_ebdit00" localSheetId="17">#REF!</definedName>
    <definedName name="ev_ebdit00" localSheetId="5">#REF!</definedName>
    <definedName name="ev_ebdit00" localSheetId="9">#REF!</definedName>
    <definedName name="ev_ebdit00" localSheetId="2">#REF!</definedName>
    <definedName name="ev_ebdit00" localSheetId="25">#REF!</definedName>
    <definedName name="ev_ebdit00">#REF!</definedName>
    <definedName name="ev_ebdit01" localSheetId="4">#REF!</definedName>
    <definedName name="ev_ebdit01" localSheetId="17">#REF!</definedName>
    <definedName name="ev_ebdit01" localSheetId="5">#REF!</definedName>
    <definedName name="ev_ebdit01" localSheetId="9">#REF!</definedName>
    <definedName name="ev_ebdit01" localSheetId="2">#REF!</definedName>
    <definedName name="ev_ebdit01" localSheetId="25">#REF!</definedName>
    <definedName name="ev_ebdit01">#REF!</definedName>
    <definedName name="ev_ebdit02" localSheetId="4">#REF!</definedName>
    <definedName name="ev_ebdit02" localSheetId="17">#REF!</definedName>
    <definedName name="ev_ebdit02" localSheetId="5">#REF!</definedName>
    <definedName name="ev_ebdit02" localSheetId="9">#REF!</definedName>
    <definedName name="ev_ebdit02" localSheetId="2">#REF!</definedName>
    <definedName name="ev_ebdit02" localSheetId="25">#REF!</definedName>
    <definedName name="ev_ebdit02">#REF!</definedName>
    <definedName name="ev_ebdit03">[1]CASINO2!$W$722</definedName>
    <definedName name="ev_ebdit99" localSheetId="4">#REF!</definedName>
    <definedName name="ev_ebdit99" localSheetId="17">#REF!</definedName>
    <definedName name="ev_ebdit99" localSheetId="5">#REF!</definedName>
    <definedName name="ev_ebdit99" localSheetId="9">#REF!</definedName>
    <definedName name="ev_ebdit99" localSheetId="2">#REF!</definedName>
    <definedName name="ev_ebdit99" localSheetId="25">#REF!</definedName>
    <definedName name="ev_ebdit99">#REF!</definedName>
    <definedName name="ev_ebit00" localSheetId="4">#REF!</definedName>
    <definedName name="ev_ebit00" localSheetId="17">#REF!</definedName>
    <definedName name="ev_ebit00" localSheetId="5">#REF!</definedName>
    <definedName name="ev_ebit00" localSheetId="9">#REF!</definedName>
    <definedName name="ev_ebit00" localSheetId="2">#REF!</definedName>
    <definedName name="ev_ebit00" localSheetId="25">#REF!</definedName>
    <definedName name="ev_ebit00">#REF!</definedName>
    <definedName name="ev_ebit01" localSheetId="4">#REF!</definedName>
    <definedName name="ev_ebit01" localSheetId="17">#REF!</definedName>
    <definedName name="ev_ebit01" localSheetId="5">#REF!</definedName>
    <definedName name="ev_ebit01" localSheetId="9">#REF!</definedName>
    <definedName name="ev_ebit01" localSheetId="2">#REF!</definedName>
    <definedName name="ev_ebit01" localSheetId="25">#REF!</definedName>
    <definedName name="ev_ebit01">#REF!</definedName>
    <definedName name="ev_ebit96" localSheetId="4">#REF!</definedName>
    <definedName name="ev_ebit96" localSheetId="17">#REF!</definedName>
    <definedName name="ev_ebit96" localSheetId="5">#REF!</definedName>
    <definedName name="ev_ebit96" localSheetId="9">#REF!</definedName>
    <definedName name="ev_ebit96" localSheetId="2">#REF!</definedName>
    <definedName name="ev_ebit96" localSheetId="25">#REF!</definedName>
    <definedName name="ev_ebit96">#REF!</definedName>
    <definedName name="ev_ebit97" localSheetId="4">#REF!</definedName>
    <definedName name="ev_ebit97" localSheetId="17">#REF!</definedName>
    <definedName name="ev_ebit97" localSheetId="5">#REF!</definedName>
    <definedName name="ev_ebit97" localSheetId="9">#REF!</definedName>
    <definedName name="ev_ebit97" localSheetId="2">#REF!</definedName>
    <definedName name="ev_ebit97" localSheetId="25">#REF!</definedName>
    <definedName name="ev_ebit97">#REF!</definedName>
    <definedName name="ev_ebit98" localSheetId="4">#REF!</definedName>
    <definedName name="ev_ebit98" localSheetId="17">#REF!</definedName>
    <definedName name="ev_ebit98" localSheetId="5">#REF!</definedName>
    <definedName name="ev_ebit98" localSheetId="9">#REF!</definedName>
    <definedName name="ev_ebit98" localSheetId="2">#REF!</definedName>
    <definedName name="ev_ebit98" localSheetId="25">#REF!</definedName>
    <definedName name="ev_ebit98">#REF!</definedName>
    <definedName name="ev_ebit99" localSheetId="4">#REF!</definedName>
    <definedName name="ev_ebit99" localSheetId="17">#REF!</definedName>
    <definedName name="ev_ebit99" localSheetId="5">#REF!</definedName>
    <definedName name="ev_ebit99" localSheetId="9">#REF!</definedName>
    <definedName name="ev_ebit99" localSheetId="2">#REF!</definedName>
    <definedName name="ev_ebit99" localSheetId="25">#REF!</definedName>
    <definedName name="ev_ebit99">#REF!</definedName>
    <definedName name="ev_opfcf00" localSheetId="4">#REF!</definedName>
    <definedName name="ev_opfcf00" localSheetId="17">#REF!</definedName>
    <definedName name="ev_opfcf00" localSheetId="5">#REF!</definedName>
    <definedName name="ev_opfcf00" localSheetId="9">#REF!</definedName>
    <definedName name="ev_opfcf00" localSheetId="2">#REF!</definedName>
    <definedName name="ev_opfcf00" localSheetId="25">#REF!</definedName>
    <definedName name="ev_opfcf00">#REF!</definedName>
    <definedName name="ev_opfcf01" localSheetId="4">#REF!</definedName>
    <definedName name="ev_opfcf01" localSheetId="17">#REF!</definedName>
    <definedName name="ev_opfcf01" localSheetId="5">#REF!</definedName>
    <definedName name="ev_opfcf01" localSheetId="9">#REF!</definedName>
    <definedName name="ev_opfcf01" localSheetId="2">#REF!</definedName>
    <definedName name="ev_opfcf01" localSheetId="25">#REF!</definedName>
    <definedName name="ev_opfcf01">#REF!</definedName>
    <definedName name="ev_opfcf02" localSheetId="4">#REF!</definedName>
    <definedName name="ev_opfcf02" localSheetId="17">#REF!</definedName>
    <definedName name="ev_opfcf02" localSheetId="5">#REF!</definedName>
    <definedName name="ev_opfcf02" localSheetId="9">#REF!</definedName>
    <definedName name="ev_opfcf02" localSheetId="2">#REF!</definedName>
    <definedName name="ev_opfcf02" localSheetId="25">#REF!</definedName>
    <definedName name="ev_opfcf02">#REF!</definedName>
    <definedName name="ev_opfcf03">[1]CASINO2!$W$724</definedName>
    <definedName name="ev_opfcf95" localSheetId="4">#REF!</definedName>
    <definedName name="ev_opfcf95" localSheetId="17">#REF!</definedName>
    <definedName name="ev_opfcf95" localSheetId="5">#REF!</definedName>
    <definedName name="ev_opfcf95" localSheetId="9">#REF!</definedName>
    <definedName name="ev_opfcf95" localSheetId="2">#REF!</definedName>
    <definedName name="ev_opfcf95" localSheetId="25">#REF!</definedName>
    <definedName name="ev_opfcf95">#REF!</definedName>
    <definedName name="ev_opfcf99" localSheetId="4">#REF!</definedName>
    <definedName name="ev_opfcf99" localSheetId="17">#REF!</definedName>
    <definedName name="ev_opfcf99" localSheetId="5">#REF!</definedName>
    <definedName name="ev_opfcf99" localSheetId="9">#REF!</definedName>
    <definedName name="ev_opfcf99" localSheetId="2">#REF!</definedName>
    <definedName name="ev_opfcf99" localSheetId="25">#REF!</definedName>
    <definedName name="ev_opfcf99">#REF!</definedName>
    <definedName name="ev_s00" localSheetId="4">#REF!</definedName>
    <definedName name="ev_s00" localSheetId="17">#REF!</definedName>
    <definedName name="ev_s00" localSheetId="5">#REF!</definedName>
    <definedName name="ev_s00" localSheetId="9">#REF!</definedName>
    <definedName name="ev_s00" localSheetId="2">#REF!</definedName>
    <definedName name="ev_s00" localSheetId="25">#REF!</definedName>
    <definedName name="ev_s00">#REF!</definedName>
    <definedName name="ev_s01" localSheetId="4">#REF!</definedName>
    <definedName name="ev_s01" localSheetId="17">#REF!</definedName>
    <definedName name="ev_s01" localSheetId="5">#REF!</definedName>
    <definedName name="ev_s01" localSheetId="9">#REF!</definedName>
    <definedName name="ev_s01" localSheetId="2">#REF!</definedName>
    <definedName name="ev_s01" localSheetId="25">#REF!</definedName>
    <definedName name="ev_s01">#REF!</definedName>
    <definedName name="ev_s02">[1]CASINO2!$V$721</definedName>
    <definedName name="ev_s03">[1]CASINO2!$W$721</definedName>
    <definedName name="ev_s99" localSheetId="4">#REF!</definedName>
    <definedName name="ev_s99" localSheetId="17">#REF!</definedName>
    <definedName name="ev_s99" localSheetId="5">#REF!</definedName>
    <definedName name="ev_s99" localSheetId="9">#REF!</definedName>
    <definedName name="ev_s99" localSheetId="2">#REF!</definedName>
    <definedName name="ev_s99" localSheetId="25">#REF!</definedName>
    <definedName name="ev_s99">#REF!</definedName>
    <definedName name="ev_sqm00" localSheetId="4">#REF!</definedName>
    <definedName name="ev_sqm00" localSheetId="17">#REF!</definedName>
    <definedName name="ev_sqm00" localSheetId="5">#REF!</definedName>
    <definedName name="ev_sqm00" localSheetId="9">#REF!</definedName>
    <definedName name="ev_sqm00" localSheetId="2">#REF!</definedName>
    <definedName name="ev_sqm00" localSheetId="25">#REF!</definedName>
    <definedName name="ev_sqm00">#REF!</definedName>
    <definedName name="ev_sqm01" localSheetId="4">#REF!</definedName>
    <definedName name="ev_sqm01" localSheetId="17">#REF!</definedName>
    <definedName name="ev_sqm01" localSheetId="5">#REF!</definedName>
    <definedName name="ev_sqm01" localSheetId="9">#REF!</definedName>
    <definedName name="ev_sqm01" localSheetId="2">#REF!</definedName>
    <definedName name="ev_sqm01" localSheetId="25">#REF!</definedName>
    <definedName name="ev_sqm01">#REF!</definedName>
    <definedName name="ev_sqm02" localSheetId="4">#REF!</definedName>
    <definedName name="ev_sqm02" localSheetId="17">#REF!</definedName>
    <definedName name="ev_sqm02" localSheetId="5">#REF!</definedName>
    <definedName name="ev_sqm02" localSheetId="9">#REF!</definedName>
    <definedName name="ev_sqm02" localSheetId="2">#REF!</definedName>
    <definedName name="ev_sqm02" localSheetId="25">#REF!</definedName>
    <definedName name="ev_sqm02">#REF!</definedName>
    <definedName name="ev_sqm03">[1]CASINO2!$W$725</definedName>
    <definedName name="ev_sqm99" localSheetId="4">#REF!</definedName>
    <definedName name="ev_sqm99" localSheetId="17">#REF!</definedName>
    <definedName name="ev_sqm99" localSheetId="5">#REF!</definedName>
    <definedName name="ev_sqm99" localSheetId="9">#REF!</definedName>
    <definedName name="ev_sqm99" localSheetId="2">#REF!</definedName>
    <definedName name="ev_sqm99" localSheetId="25">#REF!</definedName>
    <definedName name="ev_sqm99">#REF!</definedName>
    <definedName name="evnci_00" localSheetId="4">#REF!</definedName>
    <definedName name="evnci_00" localSheetId="17">#REF!</definedName>
    <definedName name="evnci_00" localSheetId="5">#REF!</definedName>
    <definedName name="evnci_00" localSheetId="9">#REF!</definedName>
    <definedName name="evnci_00" localSheetId="2">#REF!</definedName>
    <definedName name="evnci_00" localSheetId="25">#REF!</definedName>
    <definedName name="evnci_00">#REF!</definedName>
    <definedName name="evnci_01" localSheetId="4">#REF!</definedName>
    <definedName name="evnci_01" localSheetId="17">#REF!</definedName>
    <definedName name="evnci_01" localSheetId="5">#REF!</definedName>
    <definedName name="evnci_01" localSheetId="9">#REF!</definedName>
    <definedName name="evnci_01" localSheetId="2">#REF!</definedName>
    <definedName name="evnci_01" localSheetId="25">#REF!</definedName>
    <definedName name="evnci_01">#REF!</definedName>
    <definedName name="evnci_02" localSheetId="4">#REF!</definedName>
    <definedName name="evnci_02" localSheetId="17">#REF!</definedName>
    <definedName name="evnci_02" localSheetId="5">#REF!</definedName>
    <definedName name="evnci_02" localSheetId="9">#REF!</definedName>
    <definedName name="evnci_02" localSheetId="2">#REF!</definedName>
    <definedName name="evnci_02" localSheetId="25">#REF!</definedName>
    <definedName name="evnci_02">#REF!</definedName>
    <definedName name="evnci_03">[1]CASINO2!$W$727</definedName>
    <definedName name="evnci_91" localSheetId="4">#REF!</definedName>
    <definedName name="evnci_91" localSheetId="17">#REF!</definedName>
    <definedName name="evnci_91" localSheetId="5">#REF!</definedName>
    <definedName name="evnci_91" localSheetId="9">#REF!</definedName>
    <definedName name="evnci_91" localSheetId="2">#REF!</definedName>
    <definedName name="evnci_91" localSheetId="25">#REF!</definedName>
    <definedName name="evnci_91">#REF!</definedName>
    <definedName name="evnci_92" localSheetId="4">#REF!</definedName>
    <definedName name="evnci_92" localSheetId="17">#REF!</definedName>
    <definedName name="evnci_92" localSheetId="5">#REF!</definedName>
    <definedName name="evnci_92" localSheetId="9">#REF!</definedName>
    <definedName name="evnci_92" localSheetId="2">#REF!</definedName>
    <definedName name="evnci_92" localSheetId="25">#REF!</definedName>
    <definedName name="evnci_92">#REF!</definedName>
    <definedName name="evnci_93" localSheetId="4">#REF!</definedName>
    <definedName name="evnci_93" localSheetId="17">#REF!</definedName>
    <definedName name="evnci_93" localSheetId="5">#REF!</definedName>
    <definedName name="evnci_93" localSheetId="9">#REF!</definedName>
    <definedName name="evnci_93" localSheetId="2">#REF!</definedName>
    <definedName name="evnci_93" localSheetId="25">#REF!</definedName>
    <definedName name="evnci_93">#REF!</definedName>
    <definedName name="evnci_94" localSheetId="4">#REF!</definedName>
    <definedName name="evnci_94" localSheetId="17">#REF!</definedName>
    <definedName name="evnci_94" localSheetId="5">#REF!</definedName>
    <definedName name="evnci_94" localSheetId="9">#REF!</definedName>
    <definedName name="evnci_94" localSheetId="2">#REF!</definedName>
    <definedName name="evnci_94" localSheetId="25">#REF!</definedName>
    <definedName name="evnci_94">#REF!</definedName>
    <definedName name="evnci_95" localSheetId="4">#REF!</definedName>
    <definedName name="evnci_95" localSheetId="17">#REF!</definedName>
    <definedName name="evnci_95" localSheetId="5">#REF!</definedName>
    <definedName name="evnci_95" localSheetId="9">#REF!</definedName>
    <definedName name="evnci_95" localSheetId="2">#REF!</definedName>
    <definedName name="evnci_95" localSheetId="25">#REF!</definedName>
    <definedName name="evnci_95">#REF!</definedName>
    <definedName name="evnci_96" localSheetId="4">#REF!</definedName>
    <definedName name="evnci_96" localSheetId="17">#REF!</definedName>
    <definedName name="evnci_96" localSheetId="5">#REF!</definedName>
    <definedName name="evnci_96" localSheetId="9">#REF!</definedName>
    <definedName name="evnci_96" localSheetId="2">#REF!</definedName>
    <definedName name="evnci_96" localSheetId="25">#REF!</definedName>
    <definedName name="evnci_96">#REF!</definedName>
    <definedName name="evnci_97" localSheetId="4">#REF!</definedName>
    <definedName name="evnci_97" localSheetId="17">#REF!</definedName>
    <definedName name="evnci_97" localSheetId="5">#REF!</definedName>
    <definedName name="evnci_97" localSheetId="9">#REF!</definedName>
    <definedName name="evnci_97" localSheetId="2">#REF!</definedName>
    <definedName name="evnci_97" localSheetId="25">#REF!</definedName>
    <definedName name="evnci_97">#REF!</definedName>
    <definedName name="evnci_98" localSheetId="4">#REF!</definedName>
    <definedName name="evnci_98" localSheetId="17">#REF!</definedName>
    <definedName name="evnci_98" localSheetId="5">#REF!</definedName>
    <definedName name="evnci_98" localSheetId="9">#REF!</definedName>
    <definedName name="evnci_98" localSheetId="2">#REF!</definedName>
    <definedName name="evnci_98" localSheetId="25">#REF!</definedName>
    <definedName name="evnci_98">#REF!</definedName>
    <definedName name="evnci_99" localSheetId="4">#REF!</definedName>
    <definedName name="evnci_99" localSheetId="17">#REF!</definedName>
    <definedName name="evnci_99" localSheetId="5">#REF!</definedName>
    <definedName name="evnci_99" localSheetId="9">#REF!</definedName>
    <definedName name="evnci_99" localSheetId="2">#REF!</definedName>
    <definedName name="evnci_99" localSheetId="25">#REF!</definedName>
    <definedName name="evnci_99">#REF!</definedName>
    <definedName name="Excess_cash">'[8]Invested capital_VDF'!$C$5:$AE$5</definedName>
    <definedName name="EXIT" localSheetId="4">#REF!</definedName>
    <definedName name="EXIT" localSheetId="17">#REF!</definedName>
    <definedName name="EXIT" localSheetId="5">#REF!</definedName>
    <definedName name="EXIT" localSheetId="9">#REF!</definedName>
    <definedName name="EXIT" localSheetId="2">#REF!</definedName>
    <definedName name="EXIT" localSheetId="25">#REF!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7">#REF!</definedName>
    <definedName name="Extrao" localSheetId="5">#REF!</definedName>
    <definedName name="Extrao" localSheetId="9">#REF!</definedName>
    <definedName name="Extrao" localSheetId="2">#REF!</definedName>
    <definedName name="Extrao" localSheetId="25">#REF!</definedName>
    <definedName name="Extrao">#REF!</definedName>
    <definedName name="Extraordinary_Expenses" localSheetId="4">#REF!</definedName>
    <definedName name="Extraordinary_Expenses" localSheetId="17">#REF!</definedName>
    <definedName name="Extraordinary_Expenses" localSheetId="5">#REF!</definedName>
    <definedName name="Extraordinary_Expenses" localSheetId="9">#REF!</definedName>
    <definedName name="Extraordinary_Expenses" localSheetId="2">#REF!</definedName>
    <definedName name="Extraordinary_Expenses" localSheetId="25">#REF!</definedName>
    <definedName name="Extraordinary_Expenses">#REF!</definedName>
    <definedName name="Extraordinary_Income" localSheetId="4">#REF!</definedName>
    <definedName name="Extraordinary_Income" localSheetId="17">#REF!</definedName>
    <definedName name="Extraordinary_Income" localSheetId="5">#REF!</definedName>
    <definedName name="Extraordinary_Income" localSheetId="9">#REF!</definedName>
    <definedName name="Extraordinary_Income" localSheetId="2">#REF!</definedName>
    <definedName name="Extraordinary_Income" localSheetId="25">#REF!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7">[18]Börskurser!#REF!</definedName>
    <definedName name="fas2_roic" localSheetId="5">[18]Börskurser!#REF!</definedName>
    <definedName name="fas2_roic" localSheetId="9">[18]Börskurser!#REF!</definedName>
    <definedName name="fas2_roic" localSheetId="2">[18]Börskurser!#REF!</definedName>
    <definedName name="fas2_roic" localSheetId="25">[18]Börskurser!#REF!</definedName>
    <definedName name="fas2_roic">[18]Börskurser!#REF!</definedName>
    <definedName name="fcf">'[3]DCF old'!$J$19:$W$19</definedName>
    <definedName name="fcf_thisyear" localSheetId="4">'[3]DCF old'!#REF!</definedName>
    <definedName name="fcf_thisyear" localSheetId="17">'[3]DCF old'!#REF!</definedName>
    <definedName name="fcf_thisyear" localSheetId="5">'[3]DCF old'!#REF!</definedName>
    <definedName name="fcf_thisyear" localSheetId="9">'[3]DCF old'!#REF!</definedName>
    <definedName name="fcf_thisyear" localSheetId="2">'[3]DCF old'!#REF!</definedName>
    <definedName name="fcf_thisyear" localSheetId="25">'[3]DCF old'!#REF!</definedName>
    <definedName name="fcf_thisyear">'[3]DCF old'!#REF!</definedName>
    <definedName name="fcfaver" localSheetId="4">'[3]DCF old'!#REF!</definedName>
    <definedName name="fcfaver" localSheetId="17">'[3]DCF old'!#REF!</definedName>
    <definedName name="fcfaver" localSheetId="5">'[3]DCF old'!#REF!</definedName>
    <definedName name="fcfaver" localSheetId="9">'[3]DCF old'!#REF!</definedName>
    <definedName name="fcfaver" localSheetId="2">'[3]DCF old'!#REF!</definedName>
    <definedName name="fcfaver" localSheetId="25">'[3]DCF old'!#REF!</definedName>
    <definedName name="fcfaver">'[3]DCF old'!#REF!</definedName>
    <definedName name="fcfg" localSheetId="4">'[3]DCF old'!#REF!</definedName>
    <definedName name="fcfg" localSheetId="17">'[3]DCF old'!#REF!</definedName>
    <definedName name="fcfg" localSheetId="5">'[3]DCF old'!#REF!</definedName>
    <definedName name="fcfg" localSheetId="9">'[3]DCF old'!#REF!</definedName>
    <definedName name="fcfg" localSheetId="2">'[3]DCF old'!#REF!</definedName>
    <definedName name="fcfg" localSheetId="25">'[3]DCF old'!#REF!</definedName>
    <definedName name="fcfg">'[3]DCF old'!#REF!</definedName>
    <definedName name="fcfps" localSheetId="4">'[3]DCF old'!#REF!</definedName>
    <definedName name="fcfps" localSheetId="17">'[3]DCF old'!#REF!</definedName>
    <definedName name="fcfps" localSheetId="5">'[3]DCF old'!#REF!</definedName>
    <definedName name="fcfps" localSheetId="9">'[3]DCF old'!#REF!</definedName>
    <definedName name="fcfps" localSheetId="2">'[3]DCF old'!#REF!</definedName>
    <definedName name="fcfps" localSheetId="25">'[3]DCF old'!#REF!</definedName>
    <definedName name="fcfps">'[3]DCF old'!#REF!</definedName>
    <definedName name="fcfps_stax" localSheetId="4">'[3]DCF old'!#REF!</definedName>
    <definedName name="fcfps_stax" localSheetId="17">'[3]DCF old'!#REF!</definedName>
    <definedName name="fcfps_stax" localSheetId="5">'[3]DCF old'!#REF!</definedName>
    <definedName name="fcfps_stax" localSheetId="9">'[3]DCF old'!#REF!</definedName>
    <definedName name="fcfps_stax" localSheetId="2">'[3]DCF old'!#REF!</definedName>
    <definedName name="fcfps_stax" localSheetId="25">'[3]DCF old'!#REF!</definedName>
    <definedName name="fcfps_stax">'[3]DCF old'!#REF!</definedName>
    <definedName name="fcfps_tax" localSheetId="4">'[3]DCF old'!#REF!</definedName>
    <definedName name="fcfps_tax" localSheetId="17">'[3]DCF old'!#REF!</definedName>
    <definedName name="fcfps_tax" localSheetId="5">'[3]DCF old'!#REF!</definedName>
    <definedName name="fcfps_tax" localSheetId="9">'[3]DCF old'!#REF!</definedName>
    <definedName name="fcfps_tax" localSheetId="2">'[3]DCF old'!#REF!</definedName>
    <definedName name="fcfps_tax" localSheetId="25">'[3]DCF old'!#REF!</definedName>
    <definedName name="fcfps_tax">'[3]DCF old'!#REF!</definedName>
    <definedName name="FGHFG">#N/A</definedName>
    <definedName name="FIGGE" localSheetId="4">#REF!</definedName>
    <definedName name="FIGGE" localSheetId="17">#REF!</definedName>
    <definedName name="FIGGE" localSheetId="5">#REF!</definedName>
    <definedName name="FIGGE" localSheetId="9">#REF!</definedName>
    <definedName name="FIGGE" localSheetId="2">#REF!</definedName>
    <definedName name="FIGGE" localSheetId="25">#REF!</definedName>
    <definedName name="FIGGE">#REF!</definedName>
    <definedName name="Finaldiv" localSheetId="4">#REF!</definedName>
    <definedName name="Finaldiv" localSheetId="17">#REF!</definedName>
    <definedName name="Finaldiv" localSheetId="5">#REF!</definedName>
    <definedName name="Finaldiv" localSheetId="9">#REF!</definedName>
    <definedName name="Finaldiv" localSheetId="2">#REF!</definedName>
    <definedName name="Finaldiv" localSheetId="25">#REF!</definedName>
    <definedName name="Finaldiv">#REF!</definedName>
    <definedName name="findata_bs" localSheetId="4">#REF!</definedName>
    <definedName name="findata_bs" localSheetId="17">#REF!</definedName>
    <definedName name="findata_bs" localSheetId="5">#REF!</definedName>
    <definedName name="findata_bs" localSheetId="9">#REF!</definedName>
    <definedName name="findata_bs" localSheetId="2">#REF!</definedName>
    <definedName name="findata_bs" localSheetId="25">#REF!</definedName>
    <definedName name="findata_bs">#REF!</definedName>
    <definedName name="findata_fr" localSheetId="4">#REF!</definedName>
    <definedName name="findata_fr" localSheetId="17">#REF!</definedName>
    <definedName name="findata_fr" localSheetId="5">#REF!</definedName>
    <definedName name="findata_fr" localSheetId="9">#REF!</definedName>
    <definedName name="findata_fr" localSheetId="2">#REF!</definedName>
    <definedName name="findata_fr" localSheetId="25">#REF!</definedName>
    <definedName name="findata_fr">#REF!</definedName>
    <definedName name="findata_is" localSheetId="4">#REF!</definedName>
    <definedName name="findata_is" localSheetId="17">#REF!</definedName>
    <definedName name="findata_is" localSheetId="5">#REF!</definedName>
    <definedName name="findata_is" localSheetId="9">#REF!</definedName>
    <definedName name="findata_is" localSheetId="2">#REF!</definedName>
    <definedName name="findata_is" localSheetId="25">#REF!</definedName>
    <definedName name="findata_is">#REF!</definedName>
    <definedName name="findata_qdata" localSheetId="4">#REF!</definedName>
    <definedName name="findata_qdata" localSheetId="17">#REF!</definedName>
    <definedName name="findata_qdata" localSheetId="5">#REF!</definedName>
    <definedName name="findata_qdata" localSheetId="9">#REF!</definedName>
    <definedName name="findata_qdata" localSheetId="2">#REF!</definedName>
    <definedName name="findata_qdata" localSheetId="25">#REF!</definedName>
    <definedName name="findata_qdata">#REF!</definedName>
    <definedName name="findata_stock" localSheetId="4">#REF!</definedName>
    <definedName name="findata_stock" localSheetId="17">#REF!</definedName>
    <definedName name="findata_stock" localSheetId="5">#REF!</definedName>
    <definedName name="findata_stock" localSheetId="9">#REF!</definedName>
    <definedName name="findata_stock" localSheetId="2">#REF!</definedName>
    <definedName name="findata_stock" localSheetId="25">#REF!</definedName>
    <definedName name="findata_stock">#REF!</definedName>
    <definedName name="First_code" localSheetId="4">#REF!</definedName>
    <definedName name="First_code" localSheetId="17">#REF!</definedName>
    <definedName name="First_code" localSheetId="5">#REF!</definedName>
    <definedName name="First_code" localSheetId="9">#REF!</definedName>
    <definedName name="First_code" localSheetId="2">#REF!</definedName>
    <definedName name="First_code" localSheetId="25">#REF!</definedName>
    <definedName name="First_code">#REF!</definedName>
    <definedName name="First_DT" localSheetId="4">#REF!</definedName>
    <definedName name="First_DT" localSheetId="17">#REF!</definedName>
    <definedName name="First_DT" localSheetId="5">#REF!</definedName>
    <definedName name="First_DT" localSheetId="9">#REF!</definedName>
    <definedName name="First_DT" localSheetId="2">#REF!</definedName>
    <definedName name="First_DT" localSheetId="25">#REF!</definedName>
    <definedName name="First_DT">#REF!</definedName>
    <definedName name="first_est" localSheetId="4">#REF!</definedName>
    <definedName name="first_est" localSheetId="17">#REF!</definedName>
    <definedName name="first_est" localSheetId="5">#REF!</definedName>
    <definedName name="first_est" localSheetId="9">#REF!</definedName>
    <definedName name="first_est" localSheetId="2">#REF!</definedName>
    <definedName name="first_est" localSheetId="25">#REF!</definedName>
    <definedName name="first_est">#REF!</definedName>
    <definedName name="firstprognosticyear" localSheetId="4">'[3]DCF old'!#REF!</definedName>
    <definedName name="firstprognosticyear" localSheetId="17">'[3]DCF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5">'[3]DCF old'!#REF!</definedName>
    <definedName name="firstprognosticyear">'[3]DCF old'!#REF!</definedName>
    <definedName name="firstyear">'[3]DCF old'!$C$12:$E$12</definedName>
    <definedName name="fix_as" localSheetId="4">'[3]DCF old'!#REF!</definedName>
    <definedName name="fix_as" localSheetId="17">'[3]DCF old'!#REF!</definedName>
    <definedName name="fix_as" localSheetId="5">'[3]DCF old'!#REF!</definedName>
    <definedName name="fix_as" localSheetId="9">'[3]DCF old'!#REF!</definedName>
    <definedName name="fix_as" localSheetId="2">'[3]DCF old'!#REF!</definedName>
    <definedName name="fix_as" localSheetId="25">'[3]DCF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7">#REF!</definedName>
    <definedName name="fixedcosts" localSheetId="5">#REF!</definedName>
    <definedName name="fixedcosts" localSheetId="9">#REF!</definedName>
    <definedName name="fixedcosts" localSheetId="2">#REF!</definedName>
    <definedName name="fixedcosts" localSheetId="25">#REF!</definedName>
    <definedName name="fixedcosts">#REF!</definedName>
    <definedName name="Fore_taxrate_NonRecLoss" localSheetId="4">#REF!</definedName>
    <definedName name="Fore_taxrate_NonRecLoss" localSheetId="17">#REF!</definedName>
    <definedName name="Fore_taxrate_NonRecLoss" localSheetId="5">#REF!</definedName>
    <definedName name="Fore_taxrate_NonRecLoss" localSheetId="9">#REF!</definedName>
    <definedName name="Fore_taxrate_NonRecLoss" localSheetId="2">#REF!</definedName>
    <definedName name="Fore_taxrate_NonRecLoss" localSheetId="25">#REF!</definedName>
    <definedName name="Fore_taxrate_NonRecLoss">#REF!</definedName>
    <definedName name="Forex_differences" localSheetId="4">#REF!</definedName>
    <definedName name="Forex_differences" localSheetId="17">#REF!</definedName>
    <definedName name="Forex_differences" localSheetId="5">#REF!</definedName>
    <definedName name="Forex_differences" localSheetId="9">#REF!</definedName>
    <definedName name="Forex_differences" localSheetId="2">#REF!</definedName>
    <definedName name="Forex_differences" localSheetId="25">#REF!</definedName>
    <definedName name="Forex_differences">#REF!</definedName>
    <definedName name="fpdata" localSheetId="4">#REF!</definedName>
    <definedName name="fpdata" localSheetId="17">#REF!</definedName>
    <definedName name="fpdata" localSheetId="5">#REF!</definedName>
    <definedName name="fpdata" localSheetId="9">#REF!</definedName>
    <definedName name="fpdata" localSheetId="2">#REF!</definedName>
    <definedName name="fpdata" localSheetId="25">#REF!</definedName>
    <definedName name="fpdata">#REF!</definedName>
    <definedName name="fptable" localSheetId="4">#REF!</definedName>
    <definedName name="fptable" localSheetId="17">#REF!</definedName>
    <definedName name="fptable" localSheetId="5">#REF!</definedName>
    <definedName name="fptable" localSheetId="9">#REF!</definedName>
    <definedName name="fptable" localSheetId="2">#REF!</definedName>
    <definedName name="fptable" localSheetId="25">#REF!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7">#REF!</definedName>
    <definedName name="France" localSheetId="5">#REF!</definedName>
    <definedName name="France" localSheetId="9">#REF!</definedName>
    <definedName name="France" localSheetId="2">#REF!</definedName>
    <definedName name="France" localSheetId="25">#REF!</definedName>
    <definedName name="France">#REF!</definedName>
    <definedName name="France_w" localSheetId="4">#REF!</definedName>
    <definedName name="France_w" localSheetId="17">#REF!</definedName>
    <definedName name="France_w" localSheetId="5">#REF!</definedName>
    <definedName name="France_w" localSheetId="9">#REF!</definedName>
    <definedName name="France_w" localSheetId="2">#REF!</definedName>
    <definedName name="France_w" localSheetId="25">#REF!</definedName>
    <definedName name="France_w">#REF!</definedName>
    <definedName name="Free_cash_flow">[8]DCF_VDF!$C$23:$AZ$23</definedName>
    <definedName name="Free_Float" localSheetId="4">#REF!</definedName>
    <definedName name="Free_Float" localSheetId="17">#REF!</definedName>
    <definedName name="Free_Float" localSheetId="5">#REF!</definedName>
    <definedName name="Free_Float" localSheetId="9">#REF!</definedName>
    <definedName name="Free_Float" localSheetId="2">#REF!</definedName>
    <definedName name="Free_Float" localSheetId="25">#REF!</definedName>
    <definedName name="Free_Float">#REF!</definedName>
    <definedName name="FREUD_CHECK_SIDE">TRUE</definedName>
    <definedName name="Freud_Company_Abbr" localSheetId="4">#REF!</definedName>
    <definedName name="Freud_Company_Abbr" localSheetId="17">#REF!</definedName>
    <definedName name="Freud_Company_Abbr" localSheetId="5">#REF!</definedName>
    <definedName name="Freud_Company_Abbr" localSheetId="9">#REF!</definedName>
    <definedName name="Freud_Company_Abbr" localSheetId="2">#REF!</definedName>
    <definedName name="Freud_Company_Abbr" localSheetId="25">#REF!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7">#REF!</definedName>
    <definedName name="Freud_Summ_Div" localSheetId="5">#REF!</definedName>
    <definedName name="Freud_Summ_Div" localSheetId="9">#REF!</definedName>
    <definedName name="Freud_Summ_Div" localSheetId="2">#REF!</definedName>
    <definedName name="Freud_Summ_Div" localSheetId="25">#REF!</definedName>
    <definedName name="Freud_Summ_Div">#REF!</definedName>
    <definedName name="Freud_Summ_Full" localSheetId="4">#REF!</definedName>
    <definedName name="Freud_Summ_Full" localSheetId="17">#REF!</definedName>
    <definedName name="Freud_Summ_Full" localSheetId="5">#REF!</definedName>
    <definedName name="Freud_Summ_Full" localSheetId="9">#REF!</definedName>
    <definedName name="Freud_Summ_Full" localSheetId="2">#REF!</definedName>
    <definedName name="Freud_Summ_Full" localSheetId="25">#REF!</definedName>
    <definedName name="Freud_Summ_Full">#REF!</definedName>
    <definedName name="Freud_Summ_Geog" localSheetId="4">#REF!</definedName>
    <definedName name="Freud_Summ_Geog" localSheetId="17">#REF!</definedName>
    <definedName name="Freud_Summ_Geog" localSheetId="5">#REF!</definedName>
    <definedName name="Freud_Summ_Geog" localSheetId="9">#REF!</definedName>
    <definedName name="Freud_Summ_Geog" localSheetId="2">#REF!</definedName>
    <definedName name="Freud_Summ_Geog" localSheetId="25">#REF!</definedName>
    <definedName name="Freud_Summ_Geog">#REF!</definedName>
    <definedName name="Freud_Summ_Half" localSheetId="4">#REF!</definedName>
    <definedName name="Freud_Summ_Half" localSheetId="17">#REF!</definedName>
    <definedName name="Freud_Summ_Half" localSheetId="5">#REF!</definedName>
    <definedName name="Freud_Summ_Half" localSheetId="9">#REF!</definedName>
    <definedName name="Freud_Summ_Half" localSheetId="2">#REF!</definedName>
    <definedName name="Freud_Summ_Half" localSheetId="25">#REF!</definedName>
    <definedName name="Freud_Summ_Half">#REF!</definedName>
    <definedName name="FREUD_SUMMARY_COMP_ABBR">"BAA"</definedName>
    <definedName name="FREUDLINK">1</definedName>
    <definedName name="fsd" localSheetId="4">#REF!</definedName>
    <definedName name="fsd" localSheetId="17">#REF!</definedName>
    <definedName name="fsd" localSheetId="5">#REF!</definedName>
    <definedName name="fsd" localSheetId="9">#REF!</definedName>
    <definedName name="fsd" localSheetId="2">#REF!</definedName>
    <definedName name="fsd" localSheetId="25">#REF!</definedName>
    <definedName name="fsd">#REF!</definedName>
    <definedName name="Full_Year_Figures" localSheetId="4">#REF!</definedName>
    <definedName name="Full_Year_Figures" localSheetId="17">#REF!</definedName>
    <definedName name="Full_Year_Figures" localSheetId="5">#REF!</definedName>
    <definedName name="Full_Year_Figures" localSheetId="9">#REF!</definedName>
    <definedName name="Full_Year_Figures" localSheetId="2">#REF!</definedName>
    <definedName name="Full_Year_Figures" localSheetId="25">#REF!</definedName>
    <definedName name="Full_Year_Figures">#REF!</definedName>
    <definedName name="fxbpe" localSheetId="4">[19]Sheet1!#REF!</definedName>
    <definedName name="fxbpe" localSheetId="17">[19]Sheet1!#REF!</definedName>
    <definedName name="fxbpe" localSheetId="5">[19]Sheet1!#REF!</definedName>
    <definedName name="fxbpe" localSheetId="9">[19]Sheet1!#REF!</definedName>
    <definedName name="fxbpe" localSheetId="2">[19]Sheet1!#REF!</definedName>
    <definedName name="fxbpe" localSheetId="25">[19]Sheet1!#REF!</definedName>
    <definedName name="fxbpe">[19]Sheet1!#REF!</definedName>
    <definedName name="fxbpep" localSheetId="4">[19]Sheet1!#REF!</definedName>
    <definedName name="fxbpep" localSheetId="17">[19]Sheet1!#REF!</definedName>
    <definedName name="fxbpep" localSheetId="5">[19]Sheet1!#REF!</definedName>
    <definedName name="fxbpep" localSheetId="9">[19]Sheet1!#REF!</definedName>
    <definedName name="fxbpep" localSheetId="2">[19]Sheet1!#REF!</definedName>
    <definedName name="fxbpep" localSheetId="25">[19]Sheet1!#REF!</definedName>
    <definedName name="fxbpep">[19]Sheet1!#REF!</definedName>
    <definedName name="fxbpna" localSheetId="4">[19]Sheet1!#REF!</definedName>
    <definedName name="fxbpna" localSheetId="17">[19]Sheet1!#REF!</definedName>
    <definedName name="fxbpna" localSheetId="5">[19]Sheet1!#REF!</definedName>
    <definedName name="fxbpna" localSheetId="9">[19]Sheet1!#REF!</definedName>
    <definedName name="fxbpna" localSheetId="2">[19]Sheet1!#REF!</definedName>
    <definedName name="fxbpna" localSheetId="25">[19]Sheet1!#REF!</definedName>
    <definedName name="fxbpna">[19]Sheet1!#REF!</definedName>
    <definedName name="fxbpnap" localSheetId="4">[19]Sheet1!#REF!</definedName>
    <definedName name="fxbpnap" localSheetId="17">[19]Sheet1!#REF!</definedName>
    <definedName name="fxbpnap" localSheetId="5">[19]Sheet1!#REF!</definedName>
    <definedName name="fxbpnap" localSheetId="9">[19]Sheet1!#REF!</definedName>
    <definedName name="fxbpnap" localSheetId="2">[19]Sheet1!#REF!</definedName>
    <definedName name="fxbpnap" localSheetId="25">[19]Sheet1!#REF!</definedName>
    <definedName name="fxbpnap">[19]Sheet1!#REF!</definedName>
    <definedName name="fxdm">[20]Master!$A$128:$IV$128</definedName>
    <definedName name="fxfp" localSheetId="4">[19]Sheet1!#REF!</definedName>
    <definedName name="fxfp" localSheetId="17">[19]Sheet1!#REF!</definedName>
    <definedName name="fxfp" localSheetId="5">[19]Sheet1!#REF!</definedName>
    <definedName name="fxfp" localSheetId="9">[19]Sheet1!#REF!</definedName>
    <definedName name="fxfp" localSheetId="2">[19]Sheet1!#REF!</definedName>
    <definedName name="fxfp" localSheetId="25">[19]Sheet1!#REF!</definedName>
    <definedName name="fxfp">[19]Sheet1!#REF!</definedName>
    <definedName name="fxfpp" localSheetId="4">[19]Sheet1!#REF!</definedName>
    <definedName name="fxfpp" localSheetId="17">[19]Sheet1!#REF!</definedName>
    <definedName name="fxfpp" localSheetId="5">[19]Sheet1!#REF!</definedName>
    <definedName name="fxfpp" localSheetId="9">[19]Sheet1!#REF!</definedName>
    <definedName name="fxfpp" localSheetId="2">[19]Sheet1!#REF!</definedName>
    <definedName name="fxfpp" localSheetId="25">[19]Sheet1!#REF!</definedName>
    <definedName name="fxfpp">[19]Sheet1!#REF!</definedName>
    <definedName name="fxoth" localSheetId="4">[19]Sheet1!#REF!</definedName>
    <definedName name="fxoth" localSheetId="17">[19]Sheet1!#REF!</definedName>
    <definedName name="fxoth" localSheetId="5">[19]Sheet1!#REF!</definedName>
    <definedName name="fxoth" localSheetId="9">[19]Sheet1!#REF!</definedName>
    <definedName name="fxoth" localSheetId="2">[19]Sheet1!#REF!</definedName>
    <definedName name="fxoth" localSheetId="25">[19]Sheet1!#REF!</definedName>
    <definedName name="fxoth">[19]Sheet1!#REF!</definedName>
    <definedName name="fxothp" localSheetId="4">[19]Sheet1!#REF!</definedName>
    <definedName name="fxothp" localSheetId="17">[19]Sheet1!#REF!</definedName>
    <definedName name="fxothp" localSheetId="5">[19]Sheet1!#REF!</definedName>
    <definedName name="fxothp" localSheetId="9">[19]Sheet1!#REF!</definedName>
    <definedName name="fxothp" localSheetId="2">[19]Sheet1!#REF!</definedName>
    <definedName name="fxothp" localSheetId="25">[19]Sheet1!#REF!</definedName>
    <definedName name="fxothp">[19]Sheet1!#REF!</definedName>
    <definedName name="fxsec" localSheetId="4">[19]Sheet1!#REF!</definedName>
    <definedName name="fxsec" localSheetId="17">[19]Sheet1!#REF!</definedName>
    <definedName name="fxsec" localSheetId="5">[19]Sheet1!#REF!</definedName>
    <definedName name="fxsec" localSheetId="9">[19]Sheet1!#REF!</definedName>
    <definedName name="fxsec" localSheetId="2">[19]Sheet1!#REF!</definedName>
    <definedName name="fxsec" localSheetId="25">[19]Sheet1!#REF!</definedName>
    <definedName name="fxsec">[19]Sheet1!#REF!</definedName>
    <definedName name="fxsecp" localSheetId="4">[19]Sheet1!#REF!</definedName>
    <definedName name="fxsecp" localSheetId="17">[19]Sheet1!#REF!</definedName>
    <definedName name="fxsecp" localSheetId="5">[19]Sheet1!#REF!</definedName>
    <definedName name="fxsecp" localSheetId="9">[19]Sheet1!#REF!</definedName>
    <definedName name="fxsecp" localSheetId="2">[19]Sheet1!#REF!</definedName>
    <definedName name="fxsecp" localSheetId="25">[19]Sheet1!#REF!</definedName>
    <definedName name="fxsecp">[19]Sheet1!#REF!</definedName>
    <definedName name="fxusp" localSheetId="4">[19]Sheet1!#REF!</definedName>
    <definedName name="fxusp" localSheetId="17">[19]Sheet1!#REF!</definedName>
    <definedName name="fxusp" localSheetId="5">[19]Sheet1!#REF!</definedName>
    <definedName name="fxusp" localSheetId="9">[19]Sheet1!#REF!</definedName>
    <definedName name="fxusp" localSheetId="2">[19]Sheet1!#REF!</definedName>
    <definedName name="fxusp" localSheetId="25">[19]Sheet1!#REF!</definedName>
    <definedName name="fxusp">[19]Sheet1!#REF!</definedName>
    <definedName name="G" localSheetId="4">#REF!</definedName>
    <definedName name="G" localSheetId="17">#REF!</definedName>
    <definedName name="G" localSheetId="5">#REF!</definedName>
    <definedName name="G" localSheetId="9">#REF!</definedName>
    <definedName name="G" localSheetId="2">#REF!</definedName>
    <definedName name="G" localSheetId="25">#REF!</definedName>
    <definedName name="G">#REF!</definedName>
    <definedName name="g_2" localSheetId="4">#REF!</definedName>
    <definedName name="g_2" localSheetId="17">#REF!</definedName>
    <definedName name="g_2" localSheetId="5">#REF!</definedName>
    <definedName name="g_2" localSheetId="9">#REF!</definedName>
    <definedName name="g_2" localSheetId="2">#REF!</definedName>
    <definedName name="g_2" localSheetId="25">#REF!</definedName>
    <definedName name="g_2">#REF!</definedName>
    <definedName name="GBP">[2]CCY!$C$762</definedName>
    <definedName name="gcf">'[3]DCF old'!$I$15:$U$15</definedName>
    <definedName name="GDGD">#N/A</definedName>
    <definedName name="gearing_00" localSheetId="4">#REF!</definedName>
    <definedName name="gearing_00" localSheetId="17">#REF!</definedName>
    <definedName name="gearing_00" localSheetId="5">#REF!</definedName>
    <definedName name="gearing_00" localSheetId="9">#REF!</definedName>
    <definedName name="gearing_00" localSheetId="2">#REF!</definedName>
    <definedName name="gearing_00" localSheetId="25">#REF!</definedName>
    <definedName name="gearing_00">#REF!</definedName>
    <definedName name="gearing_01" localSheetId="4">#REF!</definedName>
    <definedName name="gearing_01" localSheetId="17">#REF!</definedName>
    <definedName name="gearing_01" localSheetId="5">#REF!</definedName>
    <definedName name="gearing_01" localSheetId="9">#REF!</definedName>
    <definedName name="gearing_01" localSheetId="2">#REF!</definedName>
    <definedName name="gearing_01" localSheetId="25">#REF!</definedName>
    <definedName name="gearing_01">#REF!</definedName>
    <definedName name="gearing_02" localSheetId="4">#REF!</definedName>
    <definedName name="gearing_02" localSheetId="17">#REF!</definedName>
    <definedName name="gearing_02" localSheetId="5">#REF!</definedName>
    <definedName name="gearing_02" localSheetId="9">#REF!</definedName>
    <definedName name="gearing_02" localSheetId="2">#REF!</definedName>
    <definedName name="gearing_02" localSheetId="25">#REF!</definedName>
    <definedName name="gearing_02">#REF!</definedName>
    <definedName name="gearing_03">[1]CASINO2!$W$629</definedName>
    <definedName name="gearing_99" localSheetId="4">#REF!</definedName>
    <definedName name="gearing_99" localSheetId="17">#REF!</definedName>
    <definedName name="gearing_99" localSheetId="5">#REF!</definedName>
    <definedName name="gearing_99" localSheetId="9">#REF!</definedName>
    <definedName name="gearing_99" localSheetId="2">#REF!</definedName>
    <definedName name="gearing_99" localSheetId="25">#REF!</definedName>
    <definedName name="gearing_99">#REF!</definedName>
    <definedName name="Germany" localSheetId="4">#REF!</definedName>
    <definedName name="Germany" localSheetId="17">#REF!</definedName>
    <definedName name="Germany" localSheetId="5">#REF!</definedName>
    <definedName name="Germany" localSheetId="9">#REF!</definedName>
    <definedName name="Germany" localSheetId="2">#REF!</definedName>
    <definedName name="Germany" localSheetId="25">#REF!</definedName>
    <definedName name="Germany">#REF!</definedName>
    <definedName name="Germany_Sales" localSheetId="4">#REF!</definedName>
    <definedName name="Germany_Sales" localSheetId="17">#REF!</definedName>
    <definedName name="Germany_Sales" localSheetId="5">#REF!</definedName>
    <definedName name="Germany_Sales" localSheetId="9">#REF!</definedName>
    <definedName name="Germany_Sales" localSheetId="2">#REF!</definedName>
    <definedName name="Germany_Sales" localSheetId="25">#REF!</definedName>
    <definedName name="Germany_Sales">#REF!</definedName>
    <definedName name="Germany_w" localSheetId="4">#REF!</definedName>
    <definedName name="Germany_w" localSheetId="17">#REF!</definedName>
    <definedName name="Germany_w" localSheetId="5">#REF!</definedName>
    <definedName name="Germany_w" localSheetId="9">#REF!</definedName>
    <definedName name="Germany_w" localSheetId="2">#REF!</definedName>
    <definedName name="Germany_w" localSheetId="25">#REF!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7">[8]NOPAT_VDF!#REF!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5">[8]NOPAT_VDF!#REF!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7">[8]Forecasts_VDF!#REF!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5">[8]Forecasts_VDF!#REF!</definedName>
    <definedName name="Gross_margin_fore">[8]Forecasts_VDF!#REF!</definedName>
    <definedName name="growth93" localSheetId="4">#REF!</definedName>
    <definedName name="growth93" localSheetId="17">#REF!</definedName>
    <definedName name="growth93" localSheetId="5">#REF!</definedName>
    <definedName name="growth93" localSheetId="9">#REF!</definedName>
    <definedName name="growth93" localSheetId="2">#REF!</definedName>
    <definedName name="growth93" localSheetId="25">#REF!</definedName>
    <definedName name="growth93">#REF!</definedName>
    <definedName name="growth94" localSheetId="4">#REF!</definedName>
    <definedName name="growth94" localSheetId="17">#REF!</definedName>
    <definedName name="growth94" localSheetId="5">#REF!</definedName>
    <definedName name="growth94" localSheetId="9">#REF!</definedName>
    <definedName name="growth94" localSheetId="2">#REF!</definedName>
    <definedName name="growth94" localSheetId="25">#REF!</definedName>
    <definedName name="growth94">#REF!</definedName>
    <definedName name="growth95" localSheetId="4">#REF!</definedName>
    <definedName name="growth95" localSheetId="17">#REF!</definedName>
    <definedName name="growth95" localSheetId="5">#REF!</definedName>
    <definedName name="growth95" localSheetId="9">#REF!</definedName>
    <definedName name="growth95" localSheetId="2">#REF!</definedName>
    <definedName name="growth95" localSheetId="25">#REF!</definedName>
    <definedName name="growth95">#REF!</definedName>
    <definedName name="growth96" localSheetId="4">#REF!</definedName>
    <definedName name="growth96" localSheetId="17">#REF!</definedName>
    <definedName name="growth96" localSheetId="5">#REF!</definedName>
    <definedName name="growth96" localSheetId="9">#REF!</definedName>
    <definedName name="growth96" localSheetId="2">#REF!</definedName>
    <definedName name="growth96" localSheetId="25">#REF!</definedName>
    <definedName name="growth96">#REF!</definedName>
    <definedName name="GVKey">""</definedName>
    <definedName name="gw" localSheetId="4">'[3]DCF old'!#REF!</definedName>
    <definedName name="gw" localSheetId="17">'[3]DCF old'!#REF!</definedName>
    <definedName name="gw" localSheetId="5">'[3]DCF old'!#REF!</definedName>
    <definedName name="gw" localSheetId="9">'[3]DCF old'!#REF!</definedName>
    <definedName name="gw" localSheetId="2">'[3]DCF old'!#REF!</definedName>
    <definedName name="gw" localSheetId="25">'[3]DCF old'!#REF!</definedName>
    <definedName name="gw">'[3]DCF old'!#REF!</definedName>
    <definedName name="gw_acdep" localSheetId="4">'[3]DCF old'!#REF!</definedName>
    <definedName name="gw_acdep" localSheetId="17">'[3]DCF old'!#REF!</definedName>
    <definedName name="gw_acdep" localSheetId="5">'[3]DCF old'!#REF!</definedName>
    <definedName name="gw_acdep" localSheetId="9">'[3]DCF old'!#REF!</definedName>
    <definedName name="gw_acdep" localSheetId="2">'[3]DCF old'!#REF!</definedName>
    <definedName name="gw_acdep" localSheetId="25">'[3]DCF old'!#REF!</definedName>
    <definedName name="gw_acdep">'[3]DCF old'!#REF!</definedName>
    <definedName name="gw_gross" localSheetId="4">'[3]DCF old'!#REF!</definedName>
    <definedName name="gw_gross" localSheetId="17">'[3]DCF old'!#REF!</definedName>
    <definedName name="gw_gross" localSheetId="5">'[3]DCF old'!#REF!</definedName>
    <definedName name="gw_gross" localSheetId="9">'[3]DCF old'!#REF!</definedName>
    <definedName name="gw_gross" localSheetId="2">'[3]DCF old'!#REF!</definedName>
    <definedName name="gw_gross" localSheetId="25">'[3]DCF old'!#REF!</definedName>
    <definedName name="gw_gross">'[3]DCF old'!#REF!</definedName>
    <definedName name="h" localSheetId="4">#REF!</definedName>
    <definedName name="h" localSheetId="17">#REF!</definedName>
    <definedName name="h" localSheetId="5">#REF!</definedName>
    <definedName name="h" localSheetId="9">#REF!</definedName>
    <definedName name="h" localSheetId="2">#REF!</definedName>
    <definedName name="h" localSheetId="25">#REF!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7">#REF!</definedName>
    <definedName name="HINC" localSheetId="5">#REF!</definedName>
    <definedName name="HINC" localSheetId="9">#REF!</definedName>
    <definedName name="HINC" localSheetId="2">#REF!</definedName>
    <definedName name="HINC" localSheetId="25">#REF!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7">#REF!</definedName>
    <definedName name="IBAssets" localSheetId="5">#REF!</definedName>
    <definedName name="IBAssets" localSheetId="9">#REF!</definedName>
    <definedName name="IBAssets" localSheetId="2">#REF!</definedName>
    <definedName name="IBAssets" localSheetId="25">#REF!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7">[15]Global!#REF!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5">[15]Global!#REF!</definedName>
    <definedName name="ic_aircraft_assets_book_1985">[15]Global!#REF!</definedName>
    <definedName name="ic_aircraft_assets_book_1986" localSheetId="4">[15]Global!#REF!</definedName>
    <definedName name="ic_aircraft_assets_book_1986" localSheetId="17">[15]Global!#REF!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5">[15]Global!#REF!</definedName>
    <definedName name="ic_aircraft_assets_book_1986">[15]Global!#REF!</definedName>
    <definedName name="ic_aircraft_assets_book_1987" localSheetId="4">[15]Global!#REF!</definedName>
    <definedName name="ic_aircraft_assets_book_1987" localSheetId="17">[15]Global!#REF!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5">[15]Global!#REF!</definedName>
    <definedName name="ic_aircraft_assets_book_1987">[15]Global!#REF!</definedName>
    <definedName name="ic_aircraft_assets_book_1988" localSheetId="4">[15]Global!#REF!</definedName>
    <definedName name="ic_aircraft_assets_book_1988" localSheetId="17">[15]Global!#REF!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5">[15]Global!#REF!</definedName>
    <definedName name="ic_aircraft_assets_book_1988">[15]Global!#REF!</definedName>
    <definedName name="ic_aircraft_assets_book_1989" localSheetId="4">[15]Global!#REF!</definedName>
    <definedName name="ic_aircraft_assets_book_1989" localSheetId="17">[15]Global!#REF!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5">[15]Global!#REF!</definedName>
    <definedName name="ic_aircraft_assets_book_1989">[15]Global!#REF!</definedName>
    <definedName name="ic_aircraft_assets_book_1990" localSheetId="4">[15]Global!#REF!</definedName>
    <definedName name="ic_aircraft_assets_book_1990" localSheetId="17">[15]Global!#REF!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5">[15]Global!#REF!</definedName>
    <definedName name="ic_aircraft_assets_book_1990">[15]Global!#REF!</definedName>
    <definedName name="ic_aircraft_assets_book_1991" localSheetId="4">[15]Global!#REF!</definedName>
    <definedName name="ic_aircraft_assets_book_1991" localSheetId="17">[15]Global!#REF!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5">[15]Global!#REF!</definedName>
    <definedName name="ic_aircraft_assets_book_1991">[15]Global!#REF!</definedName>
    <definedName name="ic_aircraft_assets_book_1992" localSheetId="4">[15]Global!#REF!</definedName>
    <definedName name="ic_aircraft_assets_book_1992" localSheetId="17">[15]Global!#REF!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5">[15]Global!#REF!</definedName>
    <definedName name="ic_aircraft_assets_book_1992">[15]Global!#REF!</definedName>
    <definedName name="ic_aircraft_assets_book_1993" localSheetId="4">[15]Global!#REF!</definedName>
    <definedName name="ic_aircraft_assets_book_1993" localSheetId="17">[15]Global!#REF!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5">[15]Global!#REF!</definedName>
    <definedName name="ic_aircraft_assets_book_1993">[15]Global!#REF!</definedName>
    <definedName name="ic_aircraft_assets_book_1994" localSheetId="4">[15]Global!#REF!</definedName>
    <definedName name="ic_aircraft_assets_book_1994" localSheetId="17">[15]Global!#REF!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5">[15]Global!#REF!</definedName>
    <definedName name="ic_aircraft_assets_book_1994">[15]Global!#REF!</definedName>
    <definedName name="ic_aircraft_assets_book_1995" localSheetId="4">[15]Global!#REF!</definedName>
    <definedName name="ic_aircraft_assets_book_1995" localSheetId="17">[15]Global!#REF!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5">[15]Global!#REF!</definedName>
    <definedName name="ic_aircraft_assets_book_1995">[15]Global!#REF!</definedName>
    <definedName name="ic_aircraft_assets_book_1996" localSheetId="4">[15]Global!#REF!</definedName>
    <definedName name="ic_aircraft_assets_book_1996" localSheetId="17">[15]Global!#REF!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5">[15]Global!#REF!</definedName>
    <definedName name="ic_aircraft_assets_book_1996">[15]Global!#REF!</definedName>
    <definedName name="ic_aircraft_assets_book_1997" localSheetId="4">[15]Global!#REF!</definedName>
    <definedName name="ic_aircraft_assets_book_1997" localSheetId="17">[15]Global!#REF!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5">[15]Global!#REF!</definedName>
    <definedName name="ic_aircraft_assets_book_1997">[15]Global!#REF!</definedName>
    <definedName name="ic_aircraft_assets_book_1998" localSheetId="4">[15]Global!#REF!</definedName>
    <definedName name="ic_aircraft_assets_book_1998" localSheetId="17">[15]Global!#REF!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5">[15]Global!#REF!</definedName>
    <definedName name="ic_aircraft_assets_book_1998">[15]Global!#REF!</definedName>
    <definedName name="ic_aircraft_assets_book_1999" localSheetId="4">[15]Global!#REF!</definedName>
    <definedName name="ic_aircraft_assets_book_1999" localSheetId="17">[15]Global!#REF!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5">[15]Global!#REF!</definedName>
    <definedName name="ic_aircraft_assets_book_1999">[15]Global!#REF!</definedName>
    <definedName name="ic_aircraft_assets_book_2000" localSheetId="4">[15]Global!#REF!</definedName>
    <definedName name="ic_aircraft_assets_book_2000" localSheetId="17">[15]Global!#REF!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5">[15]Global!#REF!</definedName>
    <definedName name="ic_aircraft_assets_book_2000">[15]Global!#REF!</definedName>
    <definedName name="ic_aircraft_assets_book_2001" localSheetId="4">[15]Global!#REF!</definedName>
    <definedName name="ic_aircraft_assets_book_2001" localSheetId="17">[15]Global!#REF!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5">[15]Global!#REF!</definedName>
    <definedName name="ic_aircraft_assets_book_2001">[15]Global!#REF!</definedName>
    <definedName name="ic_aircraft_assets_book_2002" localSheetId="4">[15]Global!#REF!</definedName>
    <definedName name="ic_aircraft_assets_book_2002" localSheetId="17">[15]Global!#REF!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5">[15]Global!#REF!</definedName>
    <definedName name="ic_aircraft_assets_book_2002">[15]Global!#REF!</definedName>
    <definedName name="ic_aircraft_assets_book_2003" localSheetId="4">[15]Global!#REF!</definedName>
    <definedName name="ic_aircraft_assets_book_2003" localSheetId="17">[15]Global!#REF!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5">[15]Global!#REF!</definedName>
    <definedName name="ic_aircraft_assets_book_2003">[15]Global!#REF!</definedName>
    <definedName name="ic_aircraft_assets_book_2004" localSheetId="4">[15]Global!#REF!</definedName>
    <definedName name="ic_aircraft_assets_book_2004" localSheetId="17">[15]Global!#REF!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5">[15]Global!#REF!</definedName>
    <definedName name="ic_aircraft_assets_book_2004">[15]Global!#REF!</definedName>
    <definedName name="ic_aircraft_assets_book_2005" localSheetId="4">[15]Global!#REF!</definedName>
    <definedName name="ic_aircraft_assets_book_2005" localSheetId="17">[15]Global!#REF!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5">[15]Global!#REF!</definedName>
    <definedName name="ic_aircraft_assets_book_2005">[15]Global!#REF!</definedName>
    <definedName name="ic_aircraft_assets_book_2006" localSheetId="4">[15]Global!#REF!</definedName>
    <definedName name="ic_aircraft_assets_book_2006" localSheetId="17">[15]Global!#REF!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5">[15]Global!#REF!</definedName>
    <definedName name="ic_aircraft_assets_book_2006">[15]Global!#REF!</definedName>
    <definedName name="ic_aircraft_assets_book_2007" localSheetId="4">[15]Global!#REF!</definedName>
    <definedName name="ic_aircraft_assets_book_2007" localSheetId="17">[15]Global!#REF!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5">[15]Global!#REF!</definedName>
    <definedName name="ic_aircraft_assets_book_2007">[15]Global!#REF!</definedName>
    <definedName name="ic_aircraft_assets_book_2008" localSheetId="4">[15]Global!#REF!</definedName>
    <definedName name="ic_aircraft_assets_book_2008" localSheetId="17">[15]Global!#REF!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5">[15]Global!#REF!</definedName>
    <definedName name="ic_aircraft_assets_book_2008">[15]Global!#REF!</definedName>
    <definedName name="ic_aircraft_assets_book_2009" localSheetId="4">[15]Global!#REF!</definedName>
    <definedName name="ic_aircraft_assets_book_2009" localSheetId="17">[15]Global!#REF!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5">[15]Global!#REF!</definedName>
    <definedName name="ic_aircraft_assets_book_2009">[15]Global!#REF!</definedName>
    <definedName name="ic_aircraft_assets_book_2010" localSheetId="4">[15]Global!#REF!</definedName>
    <definedName name="ic_aircraft_assets_book_2010" localSheetId="17">[15]Global!#REF!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5">[15]Global!#REF!</definedName>
    <definedName name="ic_aircraft_assets_book_2010">[15]Global!#REF!</definedName>
    <definedName name="ic_aircraft_assets_book_comm" localSheetId="4">[15]Global!#REF!</definedName>
    <definedName name="ic_aircraft_assets_book_comm" localSheetId="17">[15]Global!#REF!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5">[15]Global!#REF!</definedName>
    <definedName name="ic_aircraft_assets_book_comm">[15]Global!#REF!</definedName>
    <definedName name="ic_aircraft_assets_breakup_1985" localSheetId="4">[15]Global!#REF!</definedName>
    <definedName name="ic_aircraft_assets_breakup_1985" localSheetId="17">[15]Global!#REF!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5">[15]Global!#REF!</definedName>
    <definedName name="ic_aircraft_assets_breakup_1985">[15]Global!#REF!</definedName>
    <definedName name="ic_aircraft_assets_breakup_1986" localSheetId="4">[15]Global!#REF!</definedName>
    <definedName name="ic_aircraft_assets_breakup_1986" localSheetId="17">[15]Global!#REF!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5">[15]Global!#REF!</definedName>
    <definedName name="ic_aircraft_assets_breakup_1986">[15]Global!#REF!</definedName>
    <definedName name="ic_aircraft_assets_breakup_1987" localSheetId="4">[15]Global!#REF!</definedName>
    <definedName name="ic_aircraft_assets_breakup_1987" localSheetId="17">[15]Global!#REF!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5">[15]Global!#REF!</definedName>
    <definedName name="ic_aircraft_assets_breakup_1987">[15]Global!#REF!</definedName>
    <definedName name="ic_aircraft_assets_breakup_1988" localSheetId="4">[15]Global!#REF!</definedName>
    <definedName name="ic_aircraft_assets_breakup_1988" localSheetId="17">[15]Global!#REF!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5">[15]Global!#REF!</definedName>
    <definedName name="ic_aircraft_assets_breakup_1988">[15]Global!#REF!</definedName>
    <definedName name="ic_aircraft_assets_breakup_1989" localSheetId="4">[15]Global!#REF!</definedName>
    <definedName name="ic_aircraft_assets_breakup_1989" localSheetId="17">[15]Global!#REF!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5">[15]Global!#REF!</definedName>
    <definedName name="ic_aircraft_assets_breakup_1989">[15]Global!#REF!</definedName>
    <definedName name="ic_aircraft_assets_breakup_1990" localSheetId="4">[15]Global!#REF!</definedName>
    <definedName name="ic_aircraft_assets_breakup_1990" localSheetId="17">[15]Global!#REF!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5">[15]Global!#REF!</definedName>
    <definedName name="ic_aircraft_assets_breakup_1990">[15]Global!#REF!</definedName>
    <definedName name="ic_aircraft_assets_breakup_1991" localSheetId="4">[15]Global!#REF!</definedName>
    <definedName name="ic_aircraft_assets_breakup_1991" localSheetId="17">[15]Global!#REF!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5">[15]Global!#REF!</definedName>
    <definedName name="ic_aircraft_assets_breakup_1991">[15]Global!#REF!</definedName>
    <definedName name="ic_aircraft_assets_breakup_1992" localSheetId="4">[15]Global!#REF!</definedName>
    <definedName name="ic_aircraft_assets_breakup_1992" localSheetId="17">[15]Global!#REF!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5">[15]Global!#REF!</definedName>
    <definedName name="ic_aircraft_assets_breakup_1992">[15]Global!#REF!</definedName>
    <definedName name="ic_aircraft_assets_breakup_1993" localSheetId="4">[15]Global!#REF!</definedName>
    <definedName name="ic_aircraft_assets_breakup_1993" localSheetId="17">[15]Global!#REF!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5">[15]Global!#REF!</definedName>
    <definedName name="ic_aircraft_assets_breakup_1993">[15]Global!#REF!</definedName>
    <definedName name="ic_aircraft_assets_breakup_1994" localSheetId="4">[15]Global!#REF!</definedName>
    <definedName name="ic_aircraft_assets_breakup_1994" localSheetId="17">[15]Global!#REF!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5">[15]Global!#REF!</definedName>
    <definedName name="ic_aircraft_assets_breakup_1994">[15]Global!#REF!</definedName>
    <definedName name="ic_aircraft_assets_breakup_1995" localSheetId="4">[15]Global!#REF!</definedName>
    <definedName name="ic_aircraft_assets_breakup_1995" localSheetId="17">[15]Global!#REF!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5">[15]Global!#REF!</definedName>
    <definedName name="ic_aircraft_assets_breakup_1995">[15]Global!#REF!</definedName>
    <definedName name="ic_aircraft_assets_breakup_1996" localSheetId="4">[15]Global!#REF!</definedName>
    <definedName name="ic_aircraft_assets_breakup_1996" localSheetId="17">[15]Global!#REF!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5">[15]Global!#REF!</definedName>
    <definedName name="ic_aircraft_assets_breakup_1996">[15]Global!#REF!</definedName>
    <definedName name="ic_aircraft_assets_breakup_1997" localSheetId="4">[15]Global!#REF!</definedName>
    <definedName name="ic_aircraft_assets_breakup_1997" localSheetId="17">[15]Global!#REF!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5">[15]Global!#REF!</definedName>
    <definedName name="ic_aircraft_assets_breakup_1997">[15]Global!#REF!</definedName>
    <definedName name="ic_aircraft_assets_breakup_1998" localSheetId="4">[15]Global!#REF!</definedName>
    <definedName name="ic_aircraft_assets_breakup_1998" localSheetId="17">[15]Global!#REF!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5">[15]Global!#REF!</definedName>
    <definedName name="ic_aircraft_assets_breakup_1998">[15]Global!#REF!</definedName>
    <definedName name="ic_aircraft_assets_breakup_1999" localSheetId="4">[15]Global!#REF!</definedName>
    <definedName name="ic_aircraft_assets_breakup_1999" localSheetId="17">[15]Global!#REF!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5">[15]Global!#REF!</definedName>
    <definedName name="ic_aircraft_assets_breakup_1999">[15]Global!#REF!</definedName>
    <definedName name="ic_aircraft_assets_breakup_2000" localSheetId="4">[15]Global!#REF!</definedName>
    <definedName name="ic_aircraft_assets_breakup_2000" localSheetId="17">[15]Global!#REF!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5">[15]Global!#REF!</definedName>
    <definedName name="ic_aircraft_assets_breakup_2000">[15]Global!#REF!</definedName>
    <definedName name="ic_aircraft_assets_breakup_2001" localSheetId="4">[15]Global!#REF!</definedName>
    <definedName name="ic_aircraft_assets_breakup_2001" localSheetId="17">[15]Global!#REF!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5">[15]Global!#REF!</definedName>
    <definedName name="ic_aircraft_assets_breakup_2001">[15]Global!#REF!</definedName>
    <definedName name="ic_aircraft_assets_breakup_2002" localSheetId="4">[15]Global!#REF!</definedName>
    <definedName name="ic_aircraft_assets_breakup_2002" localSheetId="17">[15]Global!#REF!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5">[15]Global!#REF!</definedName>
    <definedName name="ic_aircraft_assets_breakup_2002">[15]Global!#REF!</definedName>
    <definedName name="ic_aircraft_assets_breakup_2003" localSheetId="4">[15]Global!#REF!</definedName>
    <definedName name="ic_aircraft_assets_breakup_2003" localSheetId="17">[15]Global!#REF!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5">[15]Global!#REF!</definedName>
    <definedName name="ic_aircraft_assets_breakup_2003">[15]Global!#REF!</definedName>
    <definedName name="ic_aircraft_assets_breakup_2004" localSheetId="4">[15]Global!#REF!</definedName>
    <definedName name="ic_aircraft_assets_breakup_2004" localSheetId="17">[15]Global!#REF!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5">[15]Global!#REF!</definedName>
    <definedName name="ic_aircraft_assets_breakup_2004">[15]Global!#REF!</definedName>
    <definedName name="ic_aircraft_assets_breakup_2005" localSheetId="4">[15]Global!#REF!</definedName>
    <definedName name="ic_aircraft_assets_breakup_2005" localSheetId="17">[15]Global!#REF!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5">[15]Global!#REF!</definedName>
    <definedName name="ic_aircraft_assets_breakup_2005">[15]Global!#REF!</definedName>
    <definedName name="ic_aircraft_assets_breakup_2006" localSheetId="4">[15]Global!#REF!</definedName>
    <definedName name="ic_aircraft_assets_breakup_2006" localSheetId="17">[15]Global!#REF!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5">[15]Global!#REF!</definedName>
    <definedName name="ic_aircraft_assets_breakup_2006">[15]Global!#REF!</definedName>
    <definedName name="ic_aircraft_assets_breakup_2007" localSheetId="4">[15]Global!#REF!</definedName>
    <definedName name="ic_aircraft_assets_breakup_2007" localSheetId="17">[15]Global!#REF!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5">[15]Global!#REF!</definedName>
    <definedName name="ic_aircraft_assets_breakup_2007">[15]Global!#REF!</definedName>
    <definedName name="ic_aircraft_assets_breakup_2008" localSheetId="4">[15]Global!#REF!</definedName>
    <definedName name="ic_aircraft_assets_breakup_2008" localSheetId="17">[15]Global!#REF!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5">[15]Global!#REF!</definedName>
    <definedName name="ic_aircraft_assets_breakup_2008">[15]Global!#REF!</definedName>
    <definedName name="ic_aircraft_assets_breakup_2009" localSheetId="4">[15]Global!#REF!</definedName>
    <definedName name="ic_aircraft_assets_breakup_2009" localSheetId="17">[15]Global!#REF!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5">[15]Global!#REF!</definedName>
    <definedName name="ic_aircraft_assets_breakup_2009">[15]Global!#REF!</definedName>
    <definedName name="ic_aircraft_assets_breakup_2010" localSheetId="4">[15]Global!#REF!</definedName>
    <definedName name="ic_aircraft_assets_breakup_2010" localSheetId="17">[15]Global!#REF!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5">[15]Global!#REF!</definedName>
    <definedName name="ic_aircraft_assets_breakup_2010">[15]Global!#REF!</definedName>
    <definedName name="ic_aircraft_assets_breakup_comm" localSheetId="4">[15]Global!#REF!</definedName>
    <definedName name="ic_aircraft_assets_breakup_comm" localSheetId="17">[15]Global!#REF!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5">[15]Global!#REF!</definedName>
    <definedName name="ic_aircraft_assets_breakup_comm">[15]Global!#REF!</definedName>
    <definedName name="ic_aircraft_assets_replacement_1985" localSheetId="4">[15]Global!#REF!</definedName>
    <definedName name="ic_aircraft_assets_replacement_1985" localSheetId="17">[15]Global!#REF!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5">[15]Global!#REF!</definedName>
    <definedName name="ic_aircraft_assets_replacement_1985">[15]Global!#REF!</definedName>
    <definedName name="ic_aircraft_assets_replacement_1986" localSheetId="4">[15]Global!#REF!</definedName>
    <definedName name="ic_aircraft_assets_replacement_1986" localSheetId="17">[15]Global!#REF!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5">[15]Global!#REF!</definedName>
    <definedName name="ic_aircraft_assets_replacement_1986">[15]Global!#REF!</definedName>
    <definedName name="ic_aircraft_assets_replacement_1987" localSheetId="4">[15]Global!#REF!</definedName>
    <definedName name="ic_aircraft_assets_replacement_1987" localSheetId="17">[15]Global!#REF!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5">[15]Global!#REF!</definedName>
    <definedName name="ic_aircraft_assets_replacement_1987">[15]Global!#REF!</definedName>
    <definedName name="ic_aircraft_assets_replacement_1988" localSheetId="4">[15]Global!#REF!</definedName>
    <definedName name="ic_aircraft_assets_replacement_1988" localSheetId="17">[15]Global!#REF!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5">[15]Global!#REF!</definedName>
    <definedName name="ic_aircraft_assets_replacement_1988">[15]Global!#REF!</definedName>
    <definedName name="ic_aircraft_assets_replacement_1989" localSheetId="4">[15]Global!#REF!</definedName>
    <definedName name="ic_aircraft_assets_replacement_1989" localSheetId="17">[15]Global!#REF!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5">[15]Global!#REF!</definedName>
    <definedName name="ic_aircraft_assets_replacement_1989">[15]Global!#REF!</definedName>
    <definedName name="ic_aircraft_assets_replacement_1990" localSheetId="4">[15]Global!#REF!</definedName>
    <definedName name="ic_aircraft_assets_replacement_1990" localSheetId="17">[15]Global!#REF!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5">[15]Global!#REF!</definedName>
    <definedName name="ic_aircraft_assets_replacement_1990">[15]Global!#REF!</definedName>
    <definedName name="ic_aircraft_assets_replacement_1991" localSheetId="4">[15]Global!#REF!</definedName>
    <definedName name="ic_aircraft_assets_replacement_1991" localSheetId="17">[15]Global!#REF!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5">[15]Global!#REF!</definedName>
    <definedName name="ic_aircraft_assets_replacement_1991">[15]Global!#REF!</definedName>
    <definedName name="ic_aircraft_assets_replacement_1992" localSheetId="4">[15]Global!#REF!</definedName>
    <definedName name="ic_aircraft_assets_replacement_1992" localSheetId="17">[15]Global!#REF!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5">[15]Global!#REF!</definedName>
    <definedName name="ic_aircraft_assets_replacement_1992">[15]Global!#REF!</definedName>
    <definedName name="ic_aircraft_assets_replacement_1993" localSheetId="4">[15]Global!#REF!</definedName>
    <definedName name="ic_aircraft_assets_replacement_1993" localSheetId="17">[15]Global!#REF!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5">[15]Global!#REF!</definedName>
    <definedName name="ic_aircraft_assets_replacement_1993">[15]Global!#REF!</definedName>
    <definedName name="ic_aircraft_assets_replacement_1994" localSheetId="4">[15]Global!#REF!</definedName>
    <definedName name="ic_aircraft_assets_replacement_1994" localSheetId="17">[15]Global!#REF!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5">[15]Global!#REF!</definedName>
    <definedName name="ic_aircraft_assets_replacement_1994">[15]Global!#REF!</definedName>
    <definedName name="ic_aircraft_assets_replacement_1995" localSheetId="4">[15]Global!#REF!</definedName>
    <definedName name="ic_aircraft_assets_replacement_1995" localSheetId="17">[15]Global!#REF!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5">[15]Global!#REF!</definedName>
    <definedName name="ic_aircraft_assets_replacement_1995">[15]Global!#REF!</definedName>
    <definedName name="ic_aircraft_assets_replacement_1996" localSheetId="4">[15]Global!#REF!</definedName>
    <definedName name="ic_aircraft_assets_replacement_1996" localSheetId="17">[15]Global!#REF!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5">[15]Global!#REF!</definedName>
    <definedName name="ic_aircraft_assets_replacement_1996">[15]Global!#REF!</definedName>
    <definedName name="ic_aircraft_assets_replacement_1997" localSheetId="4">[15]Global!#REF!</definedName>
    <definedName name="ic_aircraft_assets_replacement_1997" localSheetId="17">[15]Global!#REF!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5">[15]Global!#REF!</definedName>
    <definedName name="ic_aircraft_assets_replacement_1997">[15]Global!#REF!</definedName>
    <definedName name="ic_aircraft_assets_replacement_1998" localSheetId="4">[15]Global!#REF!</definedName>
    <definedName name="ic_aircraft_assets_replacement_1998" localSheetId="17">[15]Global!#REF!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5">[15]Global!#REF!</definedName>
    <definedName name="ic_aircraft_assets_replacement_1998">[15]Global!#REF!</definedName>
    <definedName name="ic_aircraft_assets_replacement_1999" localSheetId="4">[15]Global!#REF!</definedName>
    <definedName name="ic_aircraft_assets_replacement_1999" localSheetId="17">[15]Global!#REF!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5">[15]Global!#REF!</definedName>
    <definedName name="ic_aircraft_assets_replacement_1999">[15]Global!#REF!</definedName>
    <definedName name="ic_aircraft_assets_replacement_2000" localSheetId="4">[15]Global!#REF!</definedName>
    <definedName name="ic_aircraft_assets_replacement_2000" localSheetId="17">[15]Global!#REF!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5">[15]Global!#REF!</definedName>
    <definedName name="ic_aircraft_assets_replacement_2000">[15]Global!#REF!</definedName>
    <definedName name="ic_aircraft_assets_replacement_2001" localSheetId="4">[15]Global!#REF!</definedName>
    <definedName name="ic_aircraft_assets_replacement_2001" localSheetId="17">[15]Global!#REF!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5">[15]Global!#REF!</definedName>
    <definedName name="ic_aircraft_assets_replacement_2001">[15]Global!#REF!</definedName>
    <definedName name="ic_aircraft_assets_replacement_2002" localSheetId="4">[15]Global!#REF!</definedName>
    <definedName name="ic_aircraft_assets_replacement_2002" localSheetId="17">[15]Global!#REF!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5">[15]Global!#REF!</definedName>
    <definedName name="ic_aircraft_assets_replacement_2002">[15]Global!#REF!</definedName>
    <definedName name="ic_aircraft_assets_replacement_2003" localSheetId="4">[15]Global!#REF!</definedName>
    <definedName name="ic_aircraft_assets_replacement_2003" localSheetId="17">[15]Global!#REF!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5">[15]Global!#REF!</definedName>
    <definedName name="ic_aircraft_assets_replacement_2003">[15]Global!#REF!</definedName>
    <definedName name="ic_aircraft_assets_replacement_2004" localSheetId="4">[15]Global!#REF!</definedName>
    <definedName name="ic_aircraft_assets_replacement_2004" localSheetId="17">[15]Global!#REF!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5">[15]Global!#REF!</definedName>
    <definedName name="ic_aircraft_assets_replacement_2004">[15]Global!#REF!</definedName>
    <definedName name="ic_aircraft_assets_replacement_2005" localSheetId="4">[15]Global!#REF!</definedName>
    <definedName name="ic_aircraft_assets_replacement_2005" localSheetId="17">[15]Global!#REF!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5">[15]Global!#REF!</definedName>
    <definedName name="ic_aircraft_assets_replacement_2005">[15]Global!#REF!</definedName>
    <definedName name="ic_aircraft_assets_replacement_2006" localSheetId="4">[15]Global!#REF!</definedName>
    <definedName name="ic_aircraft_assets_replacement_2006" localSheetId="17">[15]Global!#REF!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5">[15]Global!#REF!</definedName>
    <definedName name="ic_aircraft_assets_replacement_2006">[15]Global!#REF!</definedName>
    <definedName name="ic_aircraft_assets_replacement_2007" localSheetId="4">[15]Global!#REF!</definedName>
    <definedName name="ic_aircraft_assets_replacement_2007" localSheetId="17">[15]Global!#REF!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5">[15]Global!#REF!</definedName>
    <definedName name="ic_aircraft_assets_replacement_2007">[15]Global!#REF!</definedName>
    <definedName name="ic_aircraft_assets_replacement_2008" localSheetId="4">[15]Global!#REF!</definedName>
    <definedName name="ic_aircraft_assets_replacement_2008" localSheetId="17">[15]Global!#REF!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5">[15]Global!#REF!</definedName>
    <definedName name="ic_aircraft_assets_replacement_2008">[15]Global!#REF!</definedName>
    <definedName name="ic_aircraft_assets_replacement_2009" localSheetId="4">[15]Global!#REF!</definedName>
    <definedName name="ic_aircraft_assets_replacement_2009" localSheetId="17">[15]Global!#REF!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5">[15]Global!#REF!</definedName>
    <definedName name="ic_aircraft_assets_replacement_2009">[15]Global!#REF!</definedName>
    <definedName name="ic_aircraft_assets_replacement_2010" localSheetId="4">[15]Global!#REF!</definedName>
    <definedName name="ic_aircraft_assets_replacement_2010" localSheetId="17">[15]Global!#REF!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5">[15]Global!#REF!</definedName>
    <definedName name="ic_aircraft_assets_replacement_2010">[15]Global!#REF!</definedName>
    <definedName name="ic_aircraft_assets_replacement_comm" localSheetId="4">[15]Global!#REF!</definedName>
    <definedName name="ic_aircraft_assets_replacement_comm" localSheetId="17">[15]Global!#REF!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5">[15]Global!#REF!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7">#REF!</definedName>
    <definedName name="icover_00" localSheetId="5">#REF!</definedName>
    <definedName name="icover_00" localSheetId="9">#REF!</definedName>
    <definedName name="icover_00" localSheetId="2">#REF!</definedName>
    <definedName name="icover_00" localSheetId="25">#REF!</definedName>
    <definedName name="icover_00">#REF!</definedName>
    <definedName name="icover_01" localSheetId="4">#REF!</definedName>
    <definedName name="icover_01" localSheetId="17">#REF!</definedName>
    <definedName name="icover_01" localSheetId="5">#REF!</definedName>
    <definedName name="icover_01" localSheetId="9">#REF!</definedName>
    <definedName name="icover_01" localSheetId="2">#REF!</definedName>
    <definedName name="icover_01" localSheetId="25">#REF!</definedName>
    <definedName name="icover_01">#REF!</definedName>
    <definedName name="icover_02" localSheetId="4">#REF!</definedName>
    <definedName name="icover_02" localSheetId="17">#REF!</definedName>
    <definedName name="icover_02" localSheetId="5">#REF!</definedName>
    <definedName name="icover_02" localSheetId="9">#REF!</definedName>
    <definedName name="icover_02" localSheetId="2">#REF!</definedName>
    <definedName name="icover_02" localSheetId="25">#REF!</definedName>
    <definedName name="icover_02">#REF!</definedName>
    <definedName name="icover_03">[1]CASINO2!$W$408</definedName>
    <definedName name="icover_92" localSheetId="4">#REF!</definedName>
    <definedName name="icover_92" localSheetId="17">#REF!</definedName>
    <definedName name="icover_92" localSheetId="5">#REF!</definedName>
    <definedName name="icover_92" localSheetId="9">#REF!</definedName>
    <definedName name="icover_92" localSheetId="2">#REF!</definedName>
    <definedName name="icover_92" localSheetId="25">#REF!</definedName>
    <definedName name="icover_92">#REF!</definedName>
    <definedName name="icover_93" localSheetId="4">#REF!</definedName>
    <definedName name="icover_93" localSheetId="17">#REF!</definedName>
    <definedName name="icover_93" localSheetId="5">#REF!</definedName>
    <definedName name="icover_93" localSheetId="9">#REF!</definedName>
    <definedName name="icover_93" localSheetId="2">#REF!</definedName>
    <definedName name="icover_93" localSheetId="25">#REF!</definedName>
    <definedName name="icover_93">#REF!</definedName>
    <definedName name="icover_94" localSheetId="4">#REF!</definedName>
    <definedName name="icover_94" localSheetId="17">#REF!</definedName>
    <definedName name="icover_94" localSheetId="5">#REF!</definedName>
    <definedName name="icover_94" localSheetId="9">#REF!</definedName>
    <definedName name="icover_94" localSheetId="2">#REF!</definedName>
    <definedName name="icover_94" localSheetId="25">#REF!</definedName>
    <definedName name="icover_94">#REF!</definedName>
    <definedName name="icover_95" localSheetId="4">#REF!</definedName>
    <definedName name="icover_95" localSheetId="17">#REF!</definedName>
    <definedName name="icover_95" localSheetId="5">#REF!</definedName>
    <definedName name="icover_95" localSheetId="9">#REF!</definedName>
    <definedName name="icover_95" localSheetId="2">#REF!</definedName>
    <definedName name="icover_95" localSheetId="25">#REF!</definedName>
    <definedName name="icover_95">#REF!</definedName>
    <definedName name="icover_96" localSheetId="4">#REF!</definedName>
    <definedName name="icover_96" localSheetId="17">#REF!</definedName>
    <definedName name="icover_96" localSheetId="5">#REF!</definedName>
    <definedName name="icover_96" localSheetId="9">#REF!</definedName>
    <definedName name="icover_96" localSheetId="2">#REF!</definedName>
    <definedName name="icover_96" localSheetId="25">#REF!</definedName>
    <definedName name="icover_96">#REF!</definedName>
    <definedName name="icover_97" localSheetId="4">#REF!</definedName>
    <definedName name="icover_97" localSheetId="17">#REF!</definedName>
    <definedName name="icover_97" localSheetId="5">#REF!</definedName>
    <definedName name="icover_97" localSheetId="9">#REF!</definedName>
    <definedName name="icover_97" localSheetId="2">#REF!</definedName>
    <definedName name="icover_97" localSheetId="25">#REF!</definedName>
    <definedName name="icover_97">#REF!</definedName>
    <definedName name="icover_98" localSheetId="4">#REF!</definedName>
    <definedName name="icover_98" localSheetId="17">#REF!</definedName>
    <definedName name="icover_98" localSheetId="5">#REF!</definedName>
    <definedName name="icover_98" localSheetId="9">#REF!</definedName>
    <definedName name="icover_98" localSheetId="2">#REF!</definedName>
    <definedName name="icover_98" localSheetId="25">#REF!</definedName>
    <definedName name="icover_98">#REF!</definedName>
    <definedName name="icover_99" localSheetId="4">#REF!</definedName>
    <definedName name="icover_99" localSheetId="17">#REF!</definedName>
    <definedName name="icover_99" localSheetId="5">#REF!</definedName>
    <definedName name="icover_99" localSheetId="9">#REF!</definedName>
    <definedName name="icover_99" localSheetId="2">#REF!</definedName>
    <definedName name="icover_99" localSheetId="25">#REF!</definedName>
    <definedName name="icover_99">#REF!</definedName>
    <definedName name="IDName" localSheetId="4">#REF!</definedName>
    <definedName name="IDName" localSheetId="17">#REF!</definedName>
    <definedName name="IDName" localSheetId="5">#REF!</definedName>
    <definedName name="IDName" localSheetId="9">#REF!</definedName>
    <definedName name="IDName" localSheetId="2">#REF!</definedName>
    <definedName name="IDName" localSheetId="25">#REF!</definedName>
    <definedName name="IDName">#REF!</definedName>
    <definedName name="IDNumber" localSheetId="4">#REF!</definedName>
    <definedName name="IDNumber" localSheetId="17">#REF!</definedName>
    <definedName name="IDNumber" localSheetId="5">#REF!</definedName>
    <definedName name="IDNumber" localSheetId="9">#REF!</definedName>
    <definedName name="IDNumber" localSheetId="2">#REF!</definedName>
    <definedName name="IDNumber" localSheetId="25">#REF!</definedName>
    <definedName name="IDNumber">#REF!</definedName>
    <definedName name="import_gwschablon" localSheetId="4">#REF!</definedName>
    <definedName name="import_gwschablon" localSheetId="17">#REF!</definedName>
    <definedName name="import_gwschablon" localSheetId="5">#REF!</definedName>
    <definedName name="import_gwschablon" localSheetId="9">#REF!</definedName>
    <definedName name="import_gwschablon" localSheetId="2">#REF!</definedName>
    <definedName name="import_gwschablon" localSheetId="25">#REF!</definedName>
    <definedName name="import_gwschablon">#REF!</definedName>
    <definedName name="in" localSheetId="4">'[3]DCF old'!#REF!</definedName>
    <definedName name="in" localSheetId="17">'[3]DCF old'!#REF!</definedName>
    <definedName name="in" localSheetId="5">'[3]DCF old'!#REF!</definedName>
    <definedName name="in" localSheetId="9">'[3]DCF old'!#REF!</definedName>
    <definedName name="in" localSheetId="2">'[3]DCF old'!#REF!</definedName>
    <definedName name="in" localSheetId="25">'[3]DCF old'!#REF!</definedName>
    <definedName name="in">'[3]DCF old'!#REF!</definedName>
    <definedName name="Inc_cap_RnD_fore">[8]Forecasts_VDF!$E$21:$X$21</definedName>
    <definedName name="inc_tax" localSheetId="4">#REF!</definedName>
    <definedName name="inc_tax" localSheetId="17">#REF!</definedName>
    <definedName name="inc_tax" localSheetId="5">#REF!</definedName>
    <definedName name="inc_tax" localSheetId="9">#REF!</definedName>
    <definedName name="inc_tax" localSheetId="2">#REF!</definedName>
    <definedName name="inc_tax" localSheetId="25">#REF!</definedName>
    <definedName name="inc_tax">#REF!</definedName>
    <definedName name="Income_before_taxes" localSheetId="4">[8]NOPAT_VDF!#REF!</definedName>
    <definedName name="Income_before_taxes" localSheetId="17">[8]NOPAT_VDF!#REF!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5">[8]NOPAT_VDF!#REF!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7">#REF!</definedName>
    <definedName name="Income_tax" localSheetId="5">#REF!</definedName>
    <definedName name="Income_tax" localSheetId="9">#REF!</definedName>
    <definedName name="Income_tax" localSheetId="2">#REF!</definedName>
    <definedName name="Income_tax" localSheetId="25">#REF!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7">#REF!</definedName>
    <definedName name="Incr_customer_advance" localSheetId="5">#REF!</definedName>
    <definedName name="Incr_customer_advance" localSheetId="9">#REF!</definedName>
    <definedName name="Incr_customer_advance" localSheetId="2">#REF!</definedName>
    <definedName name="Incr_customer_advance" localSheetId="25">#REF!</definedName>
    <definedName name="Incr_customer_advance">#REF!</definedName>
    <definedName name="Incr_inventories" localSheetId="4">#REF!</definedName>
    <definedName name="Incr_inventories" localSheetId="17">#REF!</definedName>
    <definedName name="Incr_inventories" localSheetId="5">#REF!</definedName>
    <definedName name="Incr_inventories" localSheetId="9">#REF!</definedName>
    <definedName name="Incr_inventories" localSheetId="2">#REF!</definedName>
    <definedName name="Incr_inventories" localSheetId="25">#REF!</definedName>
    <definedName name="Incr_inventories">#REF!</definedName>
    <definedName name="Incr_payables_creditors" localSheetId="4">#REF!</definedName>
    <definedName name="Incr_payables_creditors" localSheetId="17">#REF!</definedName>
    <definedName name="Incr_payables_creditors" localSheetId="5">#REF!</definedName>
    <definedName name="Incr_payables_creditors" localSheetId="9">#REF!</definedName>
    <definedName name="Incr_payables_creditors" localSheetId="2">#REF!</definedName>
    <definedName name="Incr_payables_creditors" localSheetId="25">#REF!</definedName>
    <definedName name="Incr_payables_creditors">#REF!</definedName>
    <definedName name="Incr_receivables_debtors" localSheetId="4">#REF!</definedName>
    <definedName name="Incr_receivables_debtors" localSheetId="17">#REF!</definedName>
    <definedName name="Incr_receivables_debtors" localSheetId="5">#REF!</definedName>
    <definedName name="Incr_receivables_debtors" localSheetId="9">#REF!</definedName>
    <definedName name="Incr_receivables_debtors" localSheetId="2">#REF!</definedName>
    <definedName name="Incr_receivables_debtors" localSheetId="25">#REF!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7">[8]NOPAT_VDF!#REF!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5">[8]NOPAT_VDF!#REF!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7">#REF!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5">#REF!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7">#REF!</definedName>
    <definedName name="Inflation" localSheetId="5">#REF!</definedName>
    <definedName name="Inflation" localSheetId="9">#REF!</definedName>
    <definedName name="Inflation" localSheetId="2">#REF!</definedName>
    <definedName name="Inflation" localSheetId="25">#REF!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7">#REF!</definedName>
    <definedName name="InputR1" localSheetId="5">#REF!</definedName>
    <definedName name="InputR1" localSheetId="9">#REF!</definedName>
    <definedName name="InputR1" localSheetId="2">#REF!</definedName>
    <definedName name="InputR1" localSheetId="25">#REF!</definedName>
    <definedName name="InputR1">#REF!</definedName>
    <definedName name="InputR2" localSheetId="4">#REF!</definedName>
    <definedName name="InputR2" localSheetId="17">#REF!</definedName>
    <definedName name="InputR2" localSheetId="5">#REF!</definedName>
    <definedName name="InputR2" localSheetId="9">#REF!</definedName>
    <definedName name="InputR2" localSheetId="2">#REF!</definedName>
    <definedName name="InputR2" localSheetId="25">#REF!</definedName>
    <definedName name="InputR2">#REF!</definedName>
    <definedName name="int_cover" localSheetId="4">'[3]DCF old'!#REF!</definedName>
    <definedName name="int_cover" localSheetId="17">'[3]DCF old'!#REF!</definedName>
    <definedName name="int_cover" localSheetId="5">'[3]DCF old'!#REF!</definedName>
    <definedName name="int_cover" localSheetId="9">'[3]DCF old'!#REF!</definedName>
    <definedName name="int_cover" localSheetId="2">'[3]DCF old'!#REF!</definedName>
    <definedName name="int_cover" localSheetId="25">'[3]DCF old'!#REF!</definedName>
    <definedName name="int_cover">'[3]DCF old'!#REF!</definedName>
    <definedName name="Int_exp_OL">'[8]PV of Op Leases_VDF'!$C$62:$AZ$62</definedName>
    <definedName name="Intangible_Assets" localSheetId="4">#REF!</definedName>
    <definedName name="Intangible_Assets" localSheetId="17">#REF!</definedName>
    <definedName name="Intangible_Assets" localSheetId="5">#REF!</definedName>
    <definedName name="Intangible_Assets" localSheetId="9">#REF!</definedName>
    <definedName name="Intangible_Assets" localSheetId="2">#REF!</definedName>
    <definedName name="Intangible_Assets" localSheetId="25">#REF!</definedName>
    <definedName name="Intangible_Assets">#REF!</definedName>
    <definedName name="intb_d" localSheetId="4">'[3]DCF old'!#REF!</definedName>
    <definedName name="intb_d" localSheetId="17">'[3]DCF old'!#REF!</definedName>
    <definedName name="intb_d" localSheetId="5">'[3]DCF old'!#REF!</definedName>
    <definedName name="intb_d" localSheetId="9">'[3]DCF old'!#REF!</definedName>
    <definedName name="intb_d" localSheetId="2">'[3]DCF old'!#REF!</definedName>
    <definedName name="intb_d" localSheetId="25">'[3]DCF old'!#REF!</definedName>
    <definedName name="intb_d">'[3]DCF old'!#REF!</definedName>
    <definedName name="intb_d_chg" localSheetId="4">'[3]DCF old'!#REF!</definedName>
    <definedName name="intb_d_chg" localSheetId="17">'[3]DCF old'!#REF!</definedName>
    <definedName name="intb_d_chg" localSheetId="5">'[3]DCF old'!#REF!</definedName>
    <definedName name="intb_d_chg" localSheetId="9">'[3]DCF old'!#REF!</definedName>
    <definedName name="intb_d_chg" localSheetId="2">'[3]DCF old'!#REF!</definedName>
    <definedName name="intb_d_chg" localSheetId="25">'[3]DCF old'!#REF!</definedName>
    <definedName name="intb_d_chg">'[3]DCF old'!#REF!</definedName>
    <definedName name="intb_d_eq_bv" localSheetId="4">'[3]DCF old'!#REF!</definedName>
    <definedName name="intb_d_eq_bv" localSheetId="17">'[3]DCF old'!#REF!</definedName>
    <definedName name="intb_d_eq_bv" localSheetId="5">'[3]DCF old'!#REF!</definedName>
    <definedName name="intb_d_eq_bv" localSheetId="9">'[3]DCF old'!#REF!</definedName>
    <definedName name="intb_d_eq_bv" localSheetId="2">'[3]DCF old'!#REF!</definedName>
    <definedName name="intb_d_eq_bv" localSheetId="25">'[3]DCF old'!#REF!</definedName>
    <definedName name="intb_d_eq_bv">'[3]DCF old'!#REF!</definedName>
    <definedName name="intb_d_eq_mv" localSheetId="4">'[3]DCF old'!#REF!</definedName>
    <definedName name="intb_d_eq_mv" localSheetId="17">'[3]DCF old'!#REF!</definedName>
    <definedName name="intb_d_eq_mv" localSheetId="5">'[3]DCF old'!#REF!</definedName>
    <definedName name="intb_d_eq_mv" localSheetId="9">'[3]DCF old'!#REF!</definedName>
    <definedName name="intb_d_eq_mv" localSheetId="2">'[3]DCF old'!#REF!</definedName>
    <definedName name="intb_d_eq_mv" localSheetId="25">'[3]DCF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7">#REF!</definedName>
    <definedName name="Interest_expense" localSheetId="5">#REF!</definedName>
    <definedName name="Interest_expense" localSheetId="9">#REF!</definedName>
    <definedName name="Interest_expense" localSheetId="2">#REF!</definedName>
    <definedName name="Interest_expense" localSheetId="25">#REF!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7">#REF!</definedName>
    <definedName name="Interest_income" localSheetId="5">#REF!</definedName>
    <definedName name="Interest_income" localSheetId="9">#REF!</definedName>
    <definedName name="Interest_income" localSheetId="2">#REF!</definedName>
    <definedName name="Interest_income" localSheetId="25">#REF!</definedName>
    <definedName name="Interest_income">#REF!</definedName>
    <definedName name="Interest_on_convertibles___options" localSheetId="4">#REF!</definedName>
    <definedName name="Interest_on_convertibles___options" localSheetId="17">#REF!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5">#REF!</definedName>
    <definedName name="Interest_on_convertibles___options">#REF!</definedName>
    <definedName name="Interest_oper_lease">'[8]PV of Op Leases_VDF'!$C$63:$AW$63</definedName>
    <definedName name="interestcost" localSheetId="4">#REF!</definedName>
    <definedName name="interestcost" localSheetId="17">#REF!</definedName>
    <definedName name="interestcost" localSheetId="5">#REF!</definedName>
    <definedName name="interestcost" localSheetId="9">#REF!</definedName>
    <definedName name="interestcost" localSheetId="2">#REF!</definedName>
    <definedName name="interestcost" localSheetId="25">#REF!</definedName>
    <definedName name="interestcost">#REF!</definedName>
    <definedName name="InterestInc" localSheetId="4">#REF!</definedName>
    <definedName name="InterestInc" localSheetId="17">#REF!</definedName>
    <definedName name="InterestInc" localSheetId="5">#REF!</definedName>
    <definedName name="InterestInc" localSheetId="9">#REF!</definedName>
    <definedName name="InterestInc" localSheetId="2">#REF!</definedName>
    <definedName name="InterestInc" localSheetId="25">#REF!</definedName>
    <definedName name="InterestInc">#REF!</definedName>
    <definedName name="interim" localSheetId="4">#REF!</definedName>
    <definedName name="interim" localSheetId="17">#REF!</definedName>
    <definedName name="interim" localSheetId="5">#REF!</definedName>
    <definedName name="interim" localSheetId="9">#REF!</definedName>
    <definedName name="interim" localSheetId="2">#REF!</definedName>
    <definedName name="interim" localSheetId="25">#REF!</definedName>
    <definedName name="interim">#REF!</definedName>
    <definedName name="interim_data" localSheetId="4">#REF!</definedName>
    <definedName name="interim_data" localSheetId="17">#REF!</definedName>
    <definedName name="interim_data" localSheetId="5">#REF!</definedName>
    <definedName name="interim_data" localSheetId="9">#REF!</definedName>
    <definedName name="interim_data" localSheetId="2">#REF!</definedName>
    <definedName name="interim_data" localSheetId="25">#REF!</definedName>
    <definedName name="interim_data">#REF!</definedName>
    <definedName name="interimlabel" localSheetId="4">#REF!</definedName>
    <definedName name="interimlabel" localSheetId="17">#REF!</definedName>
    <definedName name="interimlabel" localSheetId="5">#REF!</definedName>
    <definedName name="interimlabel" localSheetId="9">#REF!</definedName>
    <definedName name="interimlabel" localSheetId="2">#REF!</definedName>
    <definedName name="interimlabel" localSheetId="25">#REF!</definedName>
    <definedName name="interimlabel">#REF!</definedName>
    <definedName name="intexp" localSheetId="4">#REF!</definedName>
    <definedName name="intexp" localSheetId="17">#REF!</definedName>
    <definedName name="intexp" localSheetId="5">#REF!</definedName>
    <definedName name="intexp" localSheetId="9">#REF!</definedName>
    <definedName name="intexp" localSheetId="2">#REF!</definedName>
    <definedName name="intexp" localSheetId="25">#REF!</definedName>
    <definedName name="intexp">#REF!</definedName>
    <definedName name="inv_00" localSheetId="4">#REF!</definedName>
    <definedName name="inv_00" localSheetId="17">#REF!</definedName>
    <definedName name="inv_00" localSheetId="5">#REF!</definedName>
    <definedName name="inv_00" localSheetId="9">#REF!</definedName>
    <definedName name="inv_00" localSheetId="2">#REF!</definedName>
    <definedName name="inv_00" localSheetId="25">#REF!</definedName>
    <definedName name="inv_00">#REF!</definedName>
    <definedName name="inv_01">[1]CASINO2!$U$541</definedName>
    <definedName name="inv_02">[1]CASINO2!$V$541</definedName>
    <definedName name="inv_03">[1]CASINO2!$W$541</definedName>
    <definedName name="inv_99" localSheetId="4">#REF!</definedName>
    <definedName name="inv_99" localSheetId="17">#REF!</definedName>
    <definedName name="inv_99" localSheetId="5">#REF!</definedName>
    <definedName name="inv_99" localSheetId="9">#REF!</definedName>
    <definedName name="inv_99" localSheetId="2">#REF!</definedName>
    <definedName name="inv_99" localSheetId="25">#REF!</definedName>
    <definedName name="inv_99">#REF!</definedName>
    <definedName name="inv_s00" localSheetId="4">#REF!</definedName>
    <definedName name="inv_s00" localSheetId="17">#REF!</definedName>
    <definedName name="inv_s00" localSheetId="5">#REF!</definedName>
    <definedName name="inv_s00" localSheetId="9">#REF!</definedName>
    <definedName name="inv_s00" localSheetId="2">#REF!</definedName>
    <definedName name="inv_s00" localSheetId="25">#REF!</definedName>
    <definedName name="inv_s00">#REF!</definedName>
    <definedName name="inv_s01">[1]CASINO2!$U$542</definedName>
    <definedName name="inv_s02" localSheetId="4">#REF!</definedName>
    <definedName name="inv_s02" localSheetId="17">#REF!</definedName>
    <definedName name="inv_s02" localSheetId="5">#REF!</definedName>
    <definedName name="inv_s02" localSheetId="9">#REF!</definedName>
    <definedName name="inv_s02" localSheetId="2">#REF!</definedName>
    <definedName name="inv_s02" localSheetId="25">#REF!</definedName>
    <definedName name="inv_s02">#REF!</definedName>
    <definedName name="inv_s03">[1]CASINO2!$W$542</definedName>
    <definedName name="inv_s99" localSheetId="4">#REF!</definedName>
    <definedName name="inv_s99" localSheetId="17">#REF!</definedName>
    <definedName name="inv_s99" localSheetId="5">#REF!</definedName>
    <definedName name="inv_s99" localSheetId="9">#REF!</definedName>
    <definedName name="inv_s99" localSheetId="2">#REF!</definedName>
    <definedName name="inv_s99" localSheetId="25">#REF!</definedName>
    <definedName name="inv_s99">#REF!</definedName>
    <definedName name="inve" localSheetId="4">'[3]DCF old'!#REF!</definedName>
    <definedName name="inve" localSheetId="17">'[3]DCF old'!#REF!</definedName>
    <definedName name="inve" localSheetId="5">'[3]DCF old'!#REF!</definedName>
    <definedName name="inve" localSheetId="9">'[3]DCF old'!#REF!</definedName>
    <definedName name="inve" localSheetId="2">'[3]DCF old'!#REF!</definedName>
    <definedName name="inve" localSheetId="25">'[3]DCF old'!#REF!</definedName>
    <definedName name="inve">'[3]DCF old'!#REF!</definedName>
    <definedName name="Inventories" localSheetId="4">#REF!</definedName>
    <definedName name="Inventories" localSheetId="17">#REF!</definedName>
    <definedName name="Inventories" localSheetId="5">#REF!</definedName>
    <definedName name="Inventories" localSheetId="9">#REF!</definedName>
    <definedName name="Inventories" localSheetId="2">#REF!</definedName>
    <definedName name="Inventories" localSheetId="25">#REF!</definedName>
    <definedName name="Inventories">#REF!</definedName>
    <definedName name="inventory" localSheetId="4">'[3]DCF old'!#REF!</definedName>
    <definedName name="inventory" localSheetId="17">'[3]DCF old'!#REF!</definedName>
    <definedName name="inventory" localSheetId="5">'[3]DCF old'!#REF!</definedName>
    <definedName name="inventory" localSheetId="9">'[3]DCF old'!#REF!</definedName>
    <definedName name="inventory" localSheetId="2">'[3]DCF old'!#REF!</definedName>
    <definedName name="inventory" localSheetId="25">'[3]DCF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7">#REF!</definedName>
    <definedName name="InvestDepr" localSheetId="5">#REF!</definedName>
    <definedName name="InvestDepr" localSheetId="9">#REF!</definedName>
    <definedName name="InvestDepr" localSheetId="2">#REF!</definedName>
    <definedName name="InvestDepr" localSheetId="25">#REF!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7">#REF!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5">#REF!</definedName>
    <definedName name="Investment_in_fixed_assets">#REF!</definedName>
    <definedName name="investmentcost" localSheetId="4">#REF!</definedName>
    <definedName name="investmentcost" localSheetId="17">#REF!</definedName>
    <definedName name="investmentcost" localSheetId="5">#REF!</definedName>
    <definedName name="investmentcost" localSheetId="9">#REF!</definedName>
    <definedName name="investmentcost" localSheetId="2">#REF!</definedName>
    <definedName name="investmentcost" localSheetId="25">#REF!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7">#REF!</definedName>
    <definedName name="isbs" localSheetId="5">#REF!</definedName>
    <definedName name="isbs" localSheetId="9">#REF!</definedName>
    <definedName name="isbs" localSheetId="2">#REF!</definedName>
    <definedName name="isbs" localSheetId="25">#REF!</definedName>
    <definedName name="isbs">#REF!</definedName>
    <definedName name="ISBSEXTRA" localSheetId="4">#REF!</definedName>
    <definedName name="ISBSEXTRA" localSheetId="17">#REF!</definedName>
    <definedName name="ISBSEXTRA" localSheetId="5">#REF!</definedName>
    <definedName name="ISBSEXTRA" localSheetId="9">#REF!</definedName>
    <definedName name="ISBSEXTRA" localSheetId="2">#REF!</definedName>
    <definedName name="ISBSEXTRA" localSheetId="25">#REF!</definedName>
    <definedName name="ISBSEXTRA">#REF!</definedName>
    <definedName name="Italy" localSheetId="4">#REF!</definedName>
    <definedName name="Italy" localSheetId="17">#REF!</definedName>
    <definedName name="Italy" localSheetId="5">#REF!</definedName>
    <definedName name="Italy" localSheetId="9">#REF!</definedName>
    <definedName name="Italy" localSheetId="2">#REF!</definedName>
    <definedName name="Italy" localSheetId="25">#REF!</definedName>
    <definedName name="Italy">#REF!</definedName>
    <definedName name="Italy_w" localSheetId="4">#REF!</definedName>
    <definedName name="Italy_w" localSheetId="17">#REF!</definedName>
    <definedName name="Italy_w" localSheetId="5">#REF!</definedName>
    <definedName name="Italy_w" localSheetId="9">#REF!</definedName>
    <definedName name="Italy_w" localSheetId="2">#REF!</definedName>
    <definedName name="Italy_w" localSheetId="25">#REF!</definedName>
    <definedName name="Italy_w">#REF!</definedName>
    <definedName name="iteratename" localSheetId="4">#REF!</definedName>
    <definedName name="iteratename" localSheetId="17">#REF!</definedName>
    <definedName name="iteratename" localSheetId="5">#REF!</definedName>
    <definedName name="iteratename" localSheetId="9">#REF!</definedName>
    <definedName name="iteratename" localSheetId="2">#REF!</definedName>
    <definedName name="iteratename" localSheetId="25">#REF!</definedName>
    <definedName name="iteratename">#REF!</definedName>
    <definedName name="iteration_target_price" localSheetId="4">#REF!</definedName>
    <definedName name="iteration_target_price" localSheetId="17">#REF!</definedName>
    <definedName name="iteration_target_price" localSheetId="5">#REF!</definedName>
    <definedName name="iteration_target_price" localSheetId="9">#REF!</definedName>
    <definedName name="iteration_target_price" localSheetId="2">#REF!</definedName>
    <definedName name="iteration_target_price" localSheetId="25">#REF!</definedName>
    <definedName name="iteration_target_price">#REF!</definedName>
    <definedName name="IterationSheet" localSheetId="4">#REF!</definedName>
    <definedName name="IterationSheet" localSheetId="17">#REF!</definedName>
    <definedName name="IterationSheet" localSheetId="5">#REF!</definedName>
    <definedName name="IterationSheet" localSheetId="9">#REF!</definedName>
    <definedName name="IterationSheet" localSheetId="2">#REF!</definedName>
    <definedName name="IterationSheet" localSheetId="25">#REF!</definedName>
    <definedName name="IterationSheet">#REF!</definedName>
    <definedName name="k">[24]TV4SVA!$B$102</definedName>
    <definedName name="Kd" localSheetId="4">[8]WACC_VDF!#REF!</definedName>
    <definedName name="Kd" localSheetId="17">[8]WACC_VDF!#REF!</definedName>
    <definedName name="Kd" localSheetId="5">[8]WACC_VDF!#REF!</definedName>
    <definedName name="Kd" localSheetId="9">[8]WACC_VDF!#REF!</definedName>
    <definedName name="Kd" localSheetId="2">[8]WACC_VDF!#REF!</definedName>
    <definedName name="Kd" localSheetId="25">[8]WACC_VDF!#REF!</definedName>
    <definedName name="Kd">[8]WACC_VDF!#REF!</definedName>
    <definedName name="Ke">[8]WACC_VDF!$D$11</definedName>
    <definedName name="Key_Data" localSheetId="4">#REF!</definedName>
    <definedName name="Key_Data" localSheetId="17">#REF!</definedName>
    <definedName name="Key_Data" localSheetId="5">#REF!</definedName>
    <definedName name="Key_Data" localSheetId="9">#REF!</definedName>
    <definedName name="Key_Data" localSheetId="2">#REF!</definedName>
    <definedName name="Key_Data" localSheetId="25">#REF!</definedName>
    <definedName name="Key_Data">#REF!</definedName>
    <definedName name="KeyRatios" localSheetId="4">#REF!</definedName>
    <definedName name="KeyRatios" localSheetId="17">#REF!</definedName>
    <definedName name="KeyRatios" localSheetId="5">#REF!</definedName>
    <definedName name="KeyRatios" localSheetId="9">#REF!</definedName>
    <definedName name="KeyRatios" localSheetId="2">#REF!</definedName>
    <definedName name="KeyRatios" localSheetId="25">#REF!</definedName>
    <definedName name="KeyRatios">#REF!</definedName>
    <definedName name="kommentar" localSheetId="4">#REF!</definedName>
    <definedName name="kommentar" localSheetId="17">#REF!</definedName>
    <definedName name="kommentar" localSheetId="5">#REF!</definedName>
    <definedName name="kommentar" localSheetId="9">#REF!</definedName>
    <definedName name="kommentar" localSheetId="2">#REF!</definedName>
    <definedName name="kommentar" localSheetId="25">#REF!</definedName>
    <definedName name="kommentar">#REF!</definedName>
    <definedName name="konc" localSheetId="4">[4]Börskurser!#REF!</definedName>
    <definedName name="konc" localSheetId="17">[4]Börskurser!#REF!</definedName>
    <definedName name="konc" localSheetId="5">[4]Börskurser!#REF!</definedName>
    <definedName name="konc" localSheetId="9">[4]Börskurser!#REF!</definedName>
    <definedName name="konc" localSheetId="2">[4]Börskurser!#REF!</definedName>
    <definedName name="konc" localSheetId="25">[4]Börskurser!#REF!</definedName>
    <definedName name="konc">[4]Börskurser!#REF!</definedName>
    <definedName name="kost" localSheetId="4">[4]Börskurser!#REF!</definedName>
    <definedName name="kost" localSheetId="17">[4]Börskurser!#REF!</definedName>
    <definedName name="kost" localSheetId="5">[4]Börskurser!#REF!</definedName>
    <definedName name="kost" localSheetId="9">[4]Börskurser!#REF!</definedName>
    <definedName name="kost" localSheetId="2">[4]Börskurser!#REF!</definedName>
    <definedName name="kost" localSheetId="25">[4]Börskurser!#REF!</definedName>
    <definedName name="kost">[4]Börskurser!#REF!</definedName>
    <definedName name="L_T_obligations_under_cap_leases">'[8]Invested capital_VDF'!$C$58:$AU$58</definedName>
    <definedName name="label2" localSheetId="4">#REF!</definedName>
    <definedName name="label2" localSheetId="17">#REF!</definedName>
    <definedName name="label2" localSheetId="5">#REF!</definedName>
    <definedName name="label2" localSheetId="9">#REF!</definedName>
    <definedName name="label2" localSheetId="2">#REF!</definedName>
    <definedName name="label2" localSheetId="25">#REF!</definedName>
    <definedName name="label2">#REF!</definedName>
    <definedName name="label3" localSheetId="4">#REF!</definedName>
    <definedName name="label3" localSheetId="17">#REF!</definedName>
    <definedName name="label3" localSheetId="5">#REF!</definedName>
    <definedName name="label3" localSheetId="9">#REF!</definedName>
    <definedName name="label3" localSheetId="2">#REF!</definedName>
    <definedName name="label3" localSheetId="25">#REF!</definedName>
    <definedName name="label3">#REF!</definedName>
    <definedName name="label4" localSheetId="4">#REF!</definedName>
    <definedName name="label4" localSheetId="17">#REF!</definedName>
    <definedName name="label4" localSheetId="5">#REF!</definedName>
    <definedName name="label4" localSheetId="9">#REF!</definedName>
    <definedName name="label4" localSheetId="2">#REF!</definedName>
    <definedName name="label4" localSheetId="25">#REF!</definedName>
    <definedName name="label4">#REF!</definedName>
    <definedName name="label5" localSheetId="4">#REF!</definedName>
    <definedName name="label5" localSheetId="17">#REF!</definedName>
    <definedName name="label5" localSheetId="5">#REF!</definedName>
    <definedName name="label5" localSheetId="9">#REF!</definedName>
    <definedName name="label5" localSheetId="2">#REF!</definedName>
    <definedName name="label5" localSheetId="25">#REF!</definedName>
    <definedName name="label5">#REF!</definedName>
    <definedName name="label6" localSheetId="4">#REF!</definedName>
    <definedName name="label6" localSheetId="17">#REF!</definedName>
    <definedName name="label6" localSheetId="5">#REF!</definedName>
    <definedName name="label6" localSheetId="9">#REF!</definedName>
    <definedName name="label6" localSheetId="2">#REF!</definedName>
    <definedName name="label6" localSheetId="25">#REF!</definedName>
    <definedName name="label6">#REF!</definedName>
    <definedName name="label7" localSheetId="4">#REF!</definedName>
    <definedName name="label7" localSheetId="17">#REF!</definedName>
    <definedName name="label7" localSheetId="5">#REF!</definedName>
    <definedName name="label7" localSheetId="9">#REF!</definedName>
    <definedName name="label7" localSheetId="2">#REF!</definedName>
    <definedName name="label7" localSheetId="25">#REF!</definedName>
    <definedName name="label7">#REF!</definedName>
    <definedName name="Last_Historic_Period" localSheetId="4">#REF!</definedName>
    <definedName name="Last_Historic_Period" localSheetId="17">#REF!</definedName>
    <definedName name="Last_Historic_Period" localSheetId="5">#REF!</definedName>
    <definedName name="Last_Historic_Period" localSheetId="9">#REF!</definedName>
    <definedName name="Last_Historic_Period" localSheetId="2">#REF!</definedName>
    <definedName name="Last_Historic_Period" localSheetId="25">#REF!</definedName>
    <definedName name="Last_Historic_Period">#REF!</definedName>
    <definedName name="last_input_year">'[3]DCF old'!$T:$T</definedName>
    <definedName name="lastknownyear" localSheetId="4">'[3]DCF old'!#REF!</definedName>
    <definedName name="lastknownyear" localSheetId="17">'[3]DCF old'!#REF!</definedName>
    <definedName name="lastknownyear" localSheetId="5">'[3]DCF old'!#REF!</definedName>
    <definedName name="lastknownyear" localSheetId="9">'[3]DCF old'!#REF!</definedName>
    <definedName name="lastknownyear" localSheetId="2">'[3]DCF old'!#REF!</definedName>
    <definedName name="lastknownyear" localSheetId="25">'[3]DCF old'!#REF!</definedName>
    <definedName name="lastknownyear">'[3]DCF old'!#REF!</definedName>
    <definedName name="Latin_Amercia" localSheetId="4">#REF!</definedName>
    <definedName name="Latin_Amercia" localSheetId="17">#REF!</definedName>
    <definedName name="Latin_Amercia" localSheetId="5">#REF!</definedName>
    <definedName name="Latin_Amercia" localSheetId="9">#REF!</definedName>
    <definedName name="Latin_Amercia" localSheetId="2">#REF!</definedName>
    <definedName name="Latin_Amercia" localSheetId="25">#REF!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7">#REF!</definedName>
    <definedName name="ListingCcy" localSheetId="5">#REF!</definedName>
    <definedName name="ListingCcy" localSheetId="9">#REF!</definedName>
    <definedName name="ListingCcy" localSheetId="2">#REF!</definedName>
    <definedName name="ListingCcy" localSheetId="25">#REF!</definedName>
    <definedName name="ListingCcy">#REF!</definedName>
    <definedName name="ListingType" localSheetId="4">#REF!</definedName>
    <definedName name="ListingType" localSheetId="17">#REF!</definedName>
    <definedName name="ListingType" localSheetId="5">#REF!</definedName>
    <definedName name="ListingType" localSheetId="9">#REF!</definedName>
    <definedName name="ListingType" localSheetId="2">#REF!</definedName>
    <definedName name="ListingType" localSheetId="25">#REF!</definedName>
    <definedName name="ListingType">#REF!</definedName>
    <definedName name="ListOffset" hidden="1">15</definedName>
    <definedName name="lnk_ccy_asreported" localSheetId="4">#REF!</definedName>
    <definedName name="lnk_ccy_asreported" localSheetId="17">#REF!</definedName>
    <definedName name="lnk_ccy_asreported" localSheetId="5">#REF!</definedName>
    <definedName name="lnk_ccy_asreported" localSheetId="9">#REF!</definedName>
    <definedName name="lnk_ccy_asreported" localSheetId="2">#REF!</definedName>
    <definedName name="lnk_ccy_asreported" localSheetId="25">#REF!</definedName>
    <definedName name="lnk_ccy_asreported">#REF!</definedName>
    <definedName name="lnk_CoName" localSheetId="4" hidden="1">#REF!</definedName>
    <definedName name="lnk_CoName" localSheetId="17" hidden="1">#REF!</definedName>
    <definedName name="lnk_CoName" localSheetId="5" hidden="1">#REF!</definedName>
    <definedName name="lnk_CoName" localSheetId="9" hidden="1">#REF!</definedName>
    <definedName name="lnk_CoName" localSheetId="2" hidden="1">#REF!</definedName>
    <definedName name="lnk_CoName" localSheetId="25" hidden="1">#REF!</definedName>
    <definedName name="lnk_CoName" hidden="1">#REF!</definedName>
    <definedName name="lnk_countryID" localSheetId="4" hidden="1">#REF!</definedName>
    <definedName name="lnk_countryID" localSheetId="17" hidden="1">#REF!</definedName>
    <definedName name="lnk_countryID" localSheetId="5" hidden="1">#REF!</definedName>
    <definedName name="lnk_countryID" localSheetId="9" hidden="1">#REF!</definedName>
    <definedName name="lnk_countryID" localSheetId="2" hidden="1">#REF!</definedName>
    <definedName name="lnk_countryID" localSheetId="25" hidden="1">#REF!</definedName>
    <definedName name="lnk_countryID" hidden="1">#REF!</definedName>
    <definedName name="lnk_cpyID" localSheetId="4" hidden="1">#REF!</definedName>
    <definedName name="lnk_cpyID" localSheetId="17" hidden="1">#REF!</definedName>
    <definedName name="lnk_cpyID" localSheetId="5" hidden="1">#REF!</definedName>
    <definedName name="lnk_cpyID" localSheetId="9" hidden="1">#REF!</definedName>
    <definedName name="lnk_cpyID" localSheetId="2" hidden="1">#REF!</definedName>
    <definedName name="lnk_cpyID" localSheetId="25" hidden="1">#REF!</definedName>
    <definedName name="lnk_cpyID" hidden="1">#REF!</definedName>
    <definedName name="lnk_display_Currency" localSheetId="4" hidden="1">#REF!</definedName>
    <definedName name="lnk_display_Currency" localSheetId="17"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5" hidden="1">#REF!</definedName>
    <definedName name="lnk_display_Currency" hidden="1">#REF!</definedName>
    <definedName name="lnk_drate_update" localSheetId="4">#REF!</definedName>
    <definedName name="lnk_drate_update" localSheetId="17">#REF!</definedName>
    <definedName name="lnk_drate_update" localSheetId="5">#REF!</definedName>
    <definedName name="lnk_drate_update" localSheetId="9">#REF!</definedName>
    <definedName name="lnk_drate_update" localSheetId="2">#REF!</definedName>
    <definedName name="lnk_drate_update" localSheetId="25">#REF!</definedName>
    <definedName name="lnk_drate_update">#REF!</definedName>
    <definedName name="lnk_IndustryType" localSheetId="4" hidden="1">#REF!</definedName>
    <definedName name="lnk_IndustryType" localSheetId="17" hidden="1">#REF!</definedName>
    <definedName name="lnk_IndustryType" localSheetId="5" hidden="1">#REF!</definedName>
    <definedName name="lnk_IndustryType" localSheetId="9" hidden="1">#REF!</definedName>
    <definedName name="lnk_IndustryType" localSheetId="2" hidden="1">#REF!</definedName>
    <definedName name="lnk_IndustryType" localSheetId="25" hidden="1">#REF!</definedName>
    <definedName name="lnk_IndustryType" hidden="1">#REF!</definedName>
    <definedName name="lnk_LastFiscalYear" localSheetId="4" hidden="1">#REF!</definedName>
    <definedName name="lnk_LastFiscalYear" localSheetId="17"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5" hidden="1">#REF!</definedName>
    <definedName name="lnk_LastFiscalYear" hidden="1">#REF!</definedName>
    <definedName name="lnk_lfy_rolled" localSheetId="4">#REF!</definedName>
    <definedName name="lnk_lfy_rolled" localSheetId="17">#REF!</definedName>
    <definedName name="lnk_lfy_rolled" localSheetId="5">#REF!</definedName>
    <definedName name="lnk_lfy_rolled" localSheetId="9">#REF!</definedName>
    <definedName name="lnk_lfy_rolled" localSheetId="2">#REF!</definedName>
    <definedName name="lnk_lfy_rolled" localSheetId="25">#REF!</definedName>
    <definedName name="lnk_lfy_rolled">#REF!</definedName>
    <definedName name="lnk_numForecastYears" localSheetId="4" hidden="1">#REF!</definedName>
    <definedName name="lnk_numForecastYears" localSheetId="17"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5" hidden="1">#REF!</definedName>
    <definedName name="lnk_numForecastYears" hidden="1">#REF!</definedName>
    <definedName name="lnk_numHistoricalYears" localSheetId="4" hidden="1">#REF!</definedName>
    <definedName name="lnk_numHistoricalYears" localSheetId="17"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5" hidden="1">#REF!</definedName>
    <definedName name="lnk_numHistoricalYears" hidden="1">#REF!</definedName>
    <definedName name="lnk_Print_Area" localSheetId="4" hidden="1">#REF!</definedName>
    <definedName name="lnk_Print_Area" localSheetId="17" hidden="1">#REF!</definedName>
    <definedName name="lnk_Print_Area" localSheetId="5" hidden="1">#REF!</definedName>
    <definedName name="lnk_Print_Area" localSheetId="9" hidden="1">#REF!</definedName>
    <definedName name="lnk_Print_Area" localSheetId="2" hidden="1">#REF!</definedName>
    <definedName name="lnk_Print_Area" localSheetId="25" hidden="1">#REF!</definedName>
    <definedName name="lnk_Print_Area" hidden="1">#REF!</definedName>
    <definedName name="lnk_rData_Start_Result" localSheetId="4" hidden="1">#REF!</definedName>
    <definedName name="lnk_rData_Start_Result" localSheetId="17"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5" hidden="1">#REF!</definedName>
    <definedName name="lnk_rData_Start_Result" hidden="1">#REF!</definedName>
    <definedName name="lnk_rDataStart" localSheetId="4" hidden="1">#REF!</definedName>
    <definedName name="lnk_rDataStart" localSheetId="17" hidden="1">#REF!</definedName>
    <definedName name="lnk_rDataStart" localSheetId="5" hidden="1">#REF!</definedName>
    <definedName name="lnk_rDataStart" localSheetId="9" hidden="1">#REF!</definedName>
    <definedName name="lnk_rDataStart" localSheetId="2" hidden="1">#REF!</definedName>
    <definedName name="lnk_rDataStart" localSheetId="25" hidden="1">#REF!</definedName>
    <definedName name="lnk_rDataStart" hidden="1">#REF!</definedName>
    <definedName name="lnk_rSourceFore" localSheetId="4" hidden="1">#REF!</definedName>
    <definedName name="lnk_rSourceFore" localSheetId="17" hidden="1">#REF!</definedName>
    <definedName name="lnk_rSourceFore" localSheetId="5" hidden="1">#REF!</definedName>
    <definedName name="lnk_rSourceFore" localSheetId="9" hidden="1">#REF!</definedName>
    <definedName name="lnk_rSourceFore" localSheetId="2" hidden="1">#REF!</definedName>
    <definedName name="lnk_rSourceFore" localSheetId="25" hidden="1">#REF!</definedName>
    <definedName name="lnk_rSourceFore" hidden="1">#REF!</definedName>
    <definedName name="lnk_rSourceFore1st" localSheetId="4" hidden="1">#REF!</definedName>
    <definedName name="lnk_rSourceFore1st" localSheetId="17"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5" hidden="1">#REF!</definedName>
    <definedName name="lnk_rSourceFore1st" hidden="1">#REF!</definedName>
    <definedName name="lnk_rSourceHist" localSheetId="4" hidden="1">#REF!</definedName>
    <definedName name="lnk_rSourceHist" localSheetId="17" hidden="1">#REF!</definedName>
    <definedName name="lnk_rSourceHist" localSheetId="5" hidden="1">#REF!</definedName>
    <definedName name="lnk_rSourceHist" localSheetId="9" hidden="1">#REF!</definedName>
    <definedName name="lnk_rSourceHist" localSheetId="2" hidden="1">#REF!</definedName>
    <definedName name="lnk_rSourceHist" localSheetId="25" hidden="1">#REF!</definedName>
    <definedName name="lnk_rSourceHist" hidden="1">#REF!</definedName>
    <definedName name="lnk_rYearRow" localSheetId="4" hidden="1">#REF!</definedName>
    <definedName name="lnk_rYearRow" localSheetId="17" hidden="1">#REF!</definedName>
    <definedName name="lnk_rYearRow" localSheetId="5" hidden="1">#REF!</definedName>
    <definedName name="lnk_rYearRow" localSheetId="9" hidden="1">#REF!</definedName>
    <definedName name="lnk_rYearRow" localSheetId="2" hidden="1">#REF!</definedName>
    <definedName name="lnk_rYearRow" localSheetId="25" hidden="1">#REF!</definedName>
    <definedName name="lnk_rYearRow" hidden="1">#REF!</definedName>
    <definedName name="lnk_rYearRow_Result" localSheetId="4" hidden="1">#REF!</definedName>
    <definedName name="lnk_rYearRow_Result" localSheetId="17"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5" hidden="1">#REF!</definedName>
    <definedName name="lnk_rYearRow_Result" hidden="1">#REF!</definedName>
    <definedName name="lnk_ScenarioName" localSheetId="4" hidden="1">#REF!</definedName>
    <definedName name="lnk_ScenarioName" localSheetId="17" hidden="1">#REF!</definedName>
    <definedName name="lnk_ScenarioName" localSheetId="5" hidden="1">#REF!</definedName>
    <definedName name="lnk_ScenarioName" localSheetId="9" hidden="1">#REF!</definedName>
    <definedName name="lnk_ScenarioName" localSheetId="2" hidden="1">#REF!</definedName>
    <definedName name="lnk_ScenarioName" localSheetId="25" hidden="1">#REF!</definedName>
    <definedName name="lnk_ScenarioName" hidden="1">#REF!</definedName>
    <definedName name="lnk_TICK" localSheetId="4" hidden="1">#REF!</definedName>
    <definedName name="lnk_TICK" localSheetId="17" hidden="1">#REF!</definedName>
    <definedName name="lnk_TICK" localSheetId="5" hidden="1">#REF!</definedName>
    <definedName name="lnk_TICK" localSheetId="9" hidden="1">#REF!</definedName>
    <definedName name="lnk_TICK" localSheetId="2" hidden="1">#REF!</definedName>
    <definedName name="lnk_TICK" localSheetId="25" hidden="1">#REF!</definedName>
    <definedName name="lnk_TICK" hidden="1">#REF!</definedName>
    <definedName name="lnk_update" localSheetId="4" hidden="1">#REF!</definedName>
    <definedName name="lnk_update" localSheetId="17" hidden="1">#REF!</definedName>
    <definedName name="lnk_update" localSheetId="5" hidden="1">#REF!</definedName>
    <definedName name="lnk_update" localSheetId="9" hidden="1">#REF!</definedName>
    <definedName name="lnk_update" localSheetId="2" hidden="1">#REF!</definedName>
    <definedName name="lnk_update" localSheetId="25" hidden="1">#REF!</definedName>
    <definedName name="lnk_update" hidden="1">#REF!</definedName>
    <definedName name="lnk_version" localSheetId="4" hidden="1">#REF!</definedName>
    <definedName name="lnk_version" localSheetId="17" hidden="1">#REF!</definedName>
    <definedName name="lnk_version" localSheetId="5" hidden="1">#REF!</definedName>
    <definedName name="lnk_version" localSheetId="9" hidden="1">#REF!</definedName>
    <definedName name="lnk_version" localSheetId="2" hidden="1">#REF!</definedName>
    <definedName name="lnk_version" localSheetId="25" hidden="1">#REF!</definedName>
    <definedName name="lnk_version" hidden="1">#REF!</definedName>
    <definedName name="Loan_Loss_Provision_fore" localSheetId="4">[8]Forecasts_VDF!#REF!</definedName>
    <definedName name="Loan_Loss_Provision_fore" localSheetId="17">[8]Forecasts_VDF!#REF!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5">[8]Forecasts_VDF!#REF!</definedName>
    <definedName name="Loan_Loss_Provision_fore">[8]Forecasts_VDF!#REF!</definedName>
    <definedName name="Long_term_debt" localSheetId="4">#REF!</definedName>
    <definedName name="Long_term_debt" localSheetId="17">#REF!</definedName>
    <definedName name="Long_term_debt" localSheetId="5">#REF!</definedName>
    <definedName name="Long_term_debt" localSheetId="9">#REF!</definedName>
    <definedName name="Long_term_debt" localSheetId="2">#REF!</definedName>
    <definedName name="Long_term_debt" localSheetId="25">#REF!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7">#REF!</definedName>
    <definedName name="LT_int_bearing_assets" localSheetId="5">#REF!</definedName>
    <definedName name="LT_int_bearing_assets" localSheetId="9">#REF!</definedName>
    <definedName name="LT_int_bearing_assets" localSheetId="2">#REF!</definedName>
    <definedName name="LT_int_bearing_assets" localSheetId="25">#REF!</definedName>
    <definedName name="LT_int_bearing_assets">#REF!</definedName>
    <definedName name="lt_nintb_d" localSheetId="4">'[3]DCF old'!#REF!</definedName>
    <definedName name="lt_nintb_d" localSheetId="17">'[3]DCF old'!#REF!</definedName>
    <definedName name="lt_nintb_d" localSheetId="5">'[3]DCF old'!#REF!</definedName>
    <definedName name="lt_nintb_d" localSheetId="9">'[3]DCF old'!#REF!</definedName>
    <definedName name="lt_nintb_d" localSheetId="2">'[3]DCF old'!#REF!</definedName>
    <definedName name="lt_nintb_d" localSheetId="25">'[3]DCF old'!#REF!</definedName>
    <definedName name="lt_nintb_d">'[3]DCF old'!#REF!</definedName>
    <definedName name="lt_nonop_as" localSheetId="4">'[3]DCF old'!#REF!</definedName>
    <definedName name="lt_nonop_as" localSheetId="17">'[3]DCF old'!#REF!</definedName>
    <definedName name="lt_nonop_as" localSheetId="5">'[3]DCF old'!#REF!</definedName>
    <definedName name="lt_nonop_as" localSheetId="9">'[3]DCF old'!#REF!</definedName>
    <definedName name="lt_nonop_as" localSheetId="2">'[3]DCF old'!#REF!</definedName>
    <definedName name="lt_nonop_as" localSheetId="25">'[3]DCF old'!#REF!</definedName>
    <definedName name="lt_nonop_as">'[3]DCF old'!#REF!</definedName>
    <definedName name="Macro1" localSheetId="4">[25]!Macro1</definedName>
    <definedName name="Macro1" localSheetId="17">[25]!Macro1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5">[25]!Macro1</definedName>
    <definedName name="Macro1">[25]!Macro1</definedName>
    <definedName name="Macro10" localSheetId="4">[25]!Macro10</definedName>
    <definedName name="Macro10" localSheetId="17">[25]!Macro10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5">[25]!Macro10</definedName>
    <definedName name="Macro10">[25]!Macro10</definedName>
    <definedName name="Macro11" localSheetId="4">[25]!Macro11</definedName>
    <definedName name="Macro11" localSheetId="17">[25]!Macro11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5">[25]!Macro11</definedName>
    <definedName name="Macro11">[25]!Macro11</definedName>
    <definedName name="Macro12" localSheetId="4">[25]!Macro12</definedName>
    <definedName name="Macro12" localSheetId="17">[25]!Macro12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5">[25]!Macro12</definedName>
    <definedName name="Macro12">[25]!Macro12</definedName>
    <definedName name="Macro13" localSheetId="4">[25]!Macro13</definedName>
    <definedName name="Macro13" localSheetId="17">[25]!Macro13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5">[25]!Macro13</definedName>
    <definedName name="Macro13">[25]!Macro13</definedName>
    <definedName name="Macro14" localSheetId="4">[25]!Macro14</definedName>
    <definedName name="Macro14" localSheetId="17">[25]!Macro14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5">[25]!Macro14</definedName>
    <definedName name="Macro14">[25]!Macro14</definedName>
    <definedName name="Macro15" localSheetId="4">[25]!Macro15</definedName>
    <definedName name="Macro15" localSheetId="17">[25]!Macro15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5">[25]!Macro15</definedName>
    <definedName name="Macro15">[25]!Macro15</definedName>
    <definedName name="Macro16" localSheetId="4">[25]!Macro16</definedName>
    <definedName name="Macro16" localSheetId="17">[25]!Macro16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5">[25]!Macro16</definedName>
    <definedName name="Macro16">[25]!Macro16</definedName>
    <definedName name="Macro17" localSheetId="4">[25]!Macro17</definedName>
    <definedName name="Macro17" localSheetId="17">[25]!Macro17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5">[25]!Macro17</definedName>
    <definedName name="Macro17">[25]!Macro17</definedName>
    <definedName name="Macro18" localSheetId="4">[25]!Macro18</definedName>
    <definedName name="Macro18" localSheetId="17">[25]!Macro18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5">[25]!Macro18</definedName>
    <definedName name="Macro18">[25]!Macro18</definedName>
    <definedName name="Macro19" localSheetId="4">[25]!Macro19</definedName>
    <definedName name="Macro19" localSheetId="17">[25]!Macro19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5">[25]!Macro19</definedName>
    <definedName name="Macro19">[25]!Macro19</definedName>
    <definedName name="Macro2" localSheetId="4">[25]!Macro2</definedName>
    <definedName name="Macro2" localSheetId="17">[25]!Macro2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5">[25]!Macro2</definedName>
    <definedName name="Macro2">[25]!Macro2</definedName>
    <definedName name="Macro20" localSheetId="4">[25]!Macro20</definedName>
    <definedName name="Macro20" localSheetId="17">[25]!Macro20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5">[25]!Macro20</definedName>
    <definedName name="Macro20">[25]!Macro20</definedName>
    <definedName name="Macro21" localSheetId="4">[25]!Macro21</definedName>
    <definedName name="Macro21" localSheetId="17">[25]!Macro21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5">[25]!Macro21</definedName>
    <definedName name="Macro21">[25]!Macro21</definedName>
    <definedName name="Macro22" localSheetId="4">[25]!Macro22</definedName>
    <definedName name="Macro22" localSheetId="17">[25]!Macro22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5">[25]!Macro22</definedName>
    <definedName name="Macro22">[25]!Macro22</definedName>
    <definedName name="Macro23" localSheetId="4">[25]!Macro23</definedName>
    <definedName name="Macro23" localSheetId="17">[25]!Macro23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5">[25]!Macro23</definedName>
    <definedName name="Macro23">[25]!Macro23</definedName>
    <definedName name="Macro24" localSheetId="4">[25]!Macro24</definedName>
    <definedName name="Macro24" localSheetId="17">[25]!Macro24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5">[25]!Macro24</definedName>
    <definedName name="Macro24">[25]!Macro24</definedName>
    <definedName name="Macro25" localSheetId="4">[25]!Macro25</definedName>
    <definedName name="Macro25" localSheetId="17">[25]!Macro25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5">[25]!Macro25</definedName>
    <definedName name="Macro25">[25]!Macro25</definedName>
    <definedName name="Macro3" localSheetId="4">[25]!Macro3</definedName>
    <definedName name="Macro3" localSheetId="17">[25]!Macro3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5">[25]!Macro3</definedName>
    <definedName name="Macro3">[25]!Macro3</definedName>
    <definedName name="Macro30" localSheetId="4">[25]!Macro30</definedName>
    <definedName name="Macro30" localSheetId="17">[25]!Macro30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5">[25]!Macro30</definedName>
    <definedName name="Macro30">[25]!Macro30</definedName>
    <definedName name="Macro4" localSheetId="4">[25]!Macro4</definedName>
    <definedName name="Macro4" localSheetId="17">[25]!Macro4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5">[25]!Macro4</definedName>
    <definedName name="Macro4">[25]!Macro4</definedName>
    <definedName name="Macro6" localSheetId="4">[25]!Macro6</definedName>
    <definedName name="Macro6" localSheetId="17">[25]!Macro6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5">[25]!Macro6</definedName>
    <definedName name="Macro6">[25]!Macro6</definedName>
    <definedName name="Macro7" localSheetId="4">[25]!Macro7</definedName>
    <definedName name="Macro7" localSheetId="17">[25]!Macro7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5">[25]!Macro7</definedName>
    <definedName name="Macro7">[25]!Macro7</definedName>
    <definedName name="Macro8" localSheetId="4">[25]!Macro8</definedName>
    <definedName name="Macro8" localSheetId="17">[25]!Macro8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5">[25]!Macro8</definedName>
    <definedName name="Macro8">[25]!Macro8</definedName>
    <definedName name="Macro9" localSheetId="4">[25]!Macro9</definedName>
    <definedName name="Macro9" localSheetId="17">[25]!Macro9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5">[25]!Macro9</definedName>
    <definedName name="Macro9">[25]!Macro9</definedName>
    <definedName name="Maindata" localSheetId="4">#REF!</definedName>
    <definedName name="Maindata" localSheetId="17">#REF!</definedName>
    <definedName name="Maindata" localSheetId="5">#REF!</definedName>
    <definedName name="Maindata" localSheetId="9">#REF!</definedName>
    <definedName name="Maindata" localSheetId="2">#REF!</definedName>
    <definedName name="Maindata" localSheetId="25">#REF!</definedName>
    <definedName name="Maindata">#REF!</definedName>
    <definedName name="Map_Legend_position" localSheetId="4">#REF!</definedName>
    <definedName name="Map_Legend_position" localSheetId="17">#REF!</definedName>
    <definedName name="Map_Legend_position" localSheetId="5">#REF!</definedName>
    <definedName name="Map_Legend_position" localSheetId="9">#REF!</definedName>
    <definedName name="Map_Legend_position" localSheetId="2">#REF!</definedName>
    <definedName name="Map_Legend_position" localSheetId="25">#REF!</definedName>
    <definedName name="Map_Legend_position">#REF!</definedName>
    <definedName name="Map_select" localSheetId="4">#REF!</definedName>
    <definedName name="Map_select" localSheetId="17">#REF!</definedName>
    <definedName name="Map_select" localSheetId="5">#REF!</definedName>
    <definedName name="Map_select" localSheetId="9">#REF!</definedName>
    <definedName name="Map_select" localSheetId="2">#REF!</definedName>
    <definedName name="Map_select" localSheetId="25">#REF!</definedName>
    <definedName name="Map_select">#REF!</definedName>
    <definedName name="Map_table_start" localSheetId="4">#REF!</definedName>
    <definedName name="Map_table_start" localSheetId="17">#REF!</definedName>
    <definedName name="Map_table_start" localSheetId="5">#REF!</definedName>
    <definedName name="Map_table_start" localSheetId="9">#REF!</definedName>
    <definedName name="Map_table_start" localSheetId="2">#REF!</definedName>
    <definedName name="Map_table_start" localSheetId="25">#REF!</definedName>
    <definedName name="Map_table_start">#REF!</definedName>
    <definedName name="Market_capitalization" localSheetId="4">'[8]Summary Page_VDF'!#REF!</definedName>
    <definedName name="Market_capitalization" localSheetId="17">'[8]Summary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5">'[8]Summary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7">#REF!</definedName>
    <definedName name="Marketing___Admin._costs" localSheetId="5">#REF!</definedName>
    <definedName name="Marketing___Admin._costs" localSheetId="9">#REF!</definedName>
    <definedName name="Marketing___Admin._costs" localSheetId="2">#REF!</definedName>
    <definedName name="Marketing___Admin._costs" localSheetId="25">#REF!</definedName>
    <definedName name="Marketing___Admin._costs">#REF!</definedName>
    <definedName name="mc_00" localSheetId="4">#REF!</definedName>
    <definedName name="mc_00" localSheetId="17">#REF!</definedName>
    <definedName name="mc_00" localSheetId="5">#REF!</definedName>
    <definedName name="mc_00" localSheetId="9">#REF!</definedName>
    <definedName name="mc_00" localSheetId="2">#REF!</definedName>
    <definedName name="mc_00" localSheetId="25">#REF!</definedName>
    <definedName name="mc_00">#REF!</definedName>
    <definedName name="mc_01" localSheetId="4">#REF!</definedName>
    <definedName name="mc_01" localSheetId="17">#REF!</definedName>
    <definedName name="mc_01" localSheetId="5">#REF!</definedName>
    <definedName name="mc_01" localSheetId="9">#REF!</definedName>
    <definedName name="mc_01" localSheetId="2">#REF!</definedName>
    <definedName name="mc_01" localSheetId="25">#REF!</definedName>
    <definedName name="mc_01">#REF!</definedName>
    <definedName name="mc_02" localSheetId="4">#REF!</definedName>
    <definedName name="mc_02" localSheetId="17">#REF!</definedName>
    <definedName name="mc_02" localSheetId="5">#REF!</definedName>
    <definedName name="mc_02" localSheetId="9">#REF!</definedName>
    <definedName name="mc_02" localSheetId="2">#REF!</definedName>
    <definedName name="mc_02" localSheetId="25">#REF!</definedName>
    <definedName name="mc_02">#REF!</definedName>
    <definedName name="mc_03">[1]CASINO2!$W$707</definedName>
    <definedName name="mc_99" localSheetId="4">#REF!</definedName>
    <definedName name="mc_99" localSheetId="17">#REF!</definedName>
    <definedName name="mc_99" localSheetId="5">#REF!</definedName>
    <definedName name="mc_99" localSheetId="9">#REF!</definedName>
    <definedName name="mc_99" localSheetId="2">#REF!</definedName>
    <definedName name="mc_99" localSheetId="25">#REF!</definedName>
    <definedName name="mc_99">#REF!</definedName>
    <definedName name="mcap" localSheetId="4">'[3]DCF old'!#REF!</definedName>
    <definedName name="mcap" localSheetId="17">'[3]DCF old'!#REF!</definedName>
    <definedName name="mcap" localSheetId="5">'[3]DCF old'!#REF!</definedName>
    <definedName name="mcap" localSheetId="9">'[3]DCF old'!#REF!</definedName>
    <definedName name="mcap" localSheetId="2">'[3]DCF old'!#REF!</definedName>
    <definedName name="mcap" localSheetId="25">'[3]DCF old'!#REF!</definedName>
    <definedName name="mcap">'[3]DCF old'!#REF!</definedName>
    <definedName name="mcap_now">'[3]DCF old'!$C$30</definedName>
    <definedName name="menu_insertreport" localSheetId="4">#REF!</definedName>
    <definedName name="menu_insertreport" localSheetId="17">#REF!</definedName>
    <definedName name="menu_insertreport" localSheetId="5">#REF!</definedName>
    <definedName name="menu_insertreport" localSheetId="9">#REF!</definedName>
    <definedName name="menu_insertreport" localSheetId="2">#REF!</definedName>
    <definedName name="menu_insertreport" localSheetId="25">#REF!</definedName>
    <definedName name="menu_insertreport">#REF!</definedName>
    <definedName name="menu_prognostic" localSheetId="4">#REF!</definedName>
    <definedName name="menu_prognostic" localSheetId="17">#REF!</definedName>
    <definedName name="menu_prognostic" localSheetId="5">#REF!</definedName>
    <definedName name="menu_prognostic" localSheetId="9">#REF!</definedName>
    <definedName name="menu_prognostic" localSheetId="2">#REF!</definedName>
    <definedName name="menu_prognostic" localSheetId="25">#REF!</definedName>
    <definedName name="menu_prognostic">#REF!</definedName>
    <definedName name="menu_year" localSheetId="4">#REF!</definedName>
    <definedName name="menu_year" localSheetId="17">#REF!</definedName>
    <definedName name="menu_year" localSheetId="5">#REF!</definedName>
    <definedName name="menu_year" localSheetId="9">#REF!</definedName>
    <definedName name="menu_year" localSheetId="2">#REF!</definedName>
    <definedName name="menu_year" localSheetId="25">#REF!</definedName>
    <definedName name="menu_year">#REF!</definedName>
    <definedName name="Mininterest" localSheetId="4">#REF!</definedName>
    <definedName name="Mininterest" localSheetId="17">#REF!</definedName>
    <definedName name="Mininterest" localSheetId="5">#REF!</definedName>
    <definedName name="Mininterest" localSheetId="9">#REF!</definedName>
    <definedName name="Mininterest" localSheetId="2">#REF!</definedName>
    <definedName name="Mininterest" localSheetId="25">#REF!</definedName>
    <definedName name="Mininterest">#REF!</definedName>
    <definedName name="minor" localSheetId="4">'[3]DCF old'!#REF!</definedName>
    <definedName name="minor" localSheetId="17">'[3]DCF old'!#REF!</definedName>
    <definedName name="minor" localSheetId="5">'[3]DCF old'!#REF!</definedName>
    <definedName name="minor" localSheetId="9">'[3]DCF old'!#REF!</definedName>
    <definedName name="minor" localSheetId="2">'[3]DCF old'!#REF!</definedName>
    <definedName name="minor" localSheetId="25">'[3]DCF old'!#REF!</definedName>
    <definedName name="minor">'[3]DCF old'!#REF!</definedName>
    <definedName name="Minorities" localSheetId="4">#REF!</definedName>
    <definedName name="Minorities" localSheetId="17">#REF!</definedName>
    <definedName name="Minorities" localSheetId="5">#REF!</definedName>
    <definedName name="Minorities" localSheetId="9">#REF!</definedName>
    <definedName name="Minorities" localSheetId="2">#REF!</definedName>
    <definedName name="Minorities" localSheetId="25">#REF!</definedName>
    <definedName name="Minorities">#REF!</definedName>
    <definedName name="Minority" localSheetId="4">#REF!</definedName>
    <definedName name="Minority" localSheetId="17">#REF!</definedName>
    <definedName name="Minority" localSheetId="5">#REF!</definedName>
    <definedName name="Minority" localSheetId="9">#REF!</definedName>
    <definedName name="Minority" localSheetId="2">#REF!</definedName>
    <definedName name="Minority" localSheetId="25">#REF!</definedName>
    <definedName name="Minority">#REF!</definedName>
    <definedName name="Minority_Dividends" localSheetId="4">#REF!</definedName>
    <definedName name="Minority_Dividends" localSheetId="17">#REF!</definedName>
    <definedName name="Minority_Dividends" localSheetId="5">#REF!</definedName>
    <definedName name="Minority_Dividends" localSheetId="9">#REF!</definedName>
    <definedName name="Minority_Dividends" localSheetId="2">#REF!</definedName>
    <definedName name="Minority_Dividends" localSheetId="25">#REF!</definedName>
    <definedName name="Minority_Dividends">#REF!</definedName>
    <definedName name="Minority_Interests">'[8]Invested capital_VDF'!$C$74:$AZ$74</definedName>
    <definedName name="mm" localSheetId="4">#REF!</definedName>
    <definedName name="mm" localSheetId="17">#REF!</definedName>
    <definedName name="mm" localSheetId="5">#REF!</definedName>
    <definedName name="mm" localSheetId="9">#REF!</definedName>
    <definedName name="mm" localSheetId="2">#REF!</definedName>
    <definedName name="mm" localSheetId="25">#REF!</definedName>
    <definedName name="mm">#REF!</definedName>
    <definedName name="mv">[7]bilisva!$B$139</definedName>
    <definedName name="N_A">[8]NOPAT_VDF!$C$140</definedName>
    <definedName name="n_intb_d" localSheetId="4">'[3]DCF old'!#REF!</definedName>
    <definedName name="n_intb_d" localSheetId="17">'[3]DCF old'!#REF!</definedName>
    <definedName name="n_intb_d" localSheetId="5">'[3]DCF old'!#REF!</definedName>
    <definedName name="n_intb_d" localSheetId="9">'[3]DCF old'!#REF!</definedName>
    <definedName name="n_intb_d" localSheetId="2">'[3]DCF old'!#REF!</definedName>
    <definedName name="n_intb_d" localSheetId="25">'[3]DCF old'!#REF!</definedName>
    <definedName name="n_intb_d">'[3]DCF old'!#REF!</definedName>
    <definedName name="NAME">[10]Sheet1!$B$2</definedName>
    <definedName name="NameFile" localSheetId="4">#REF!</definedName>
    <definedName name="NameFile" localSheetId="17">#REF!</definedName>
    <definedName name="NameFile" localSheetId="5">#REF!</definedName>
    <definedName name="NameFile" localSheetId="9">#REF!</definedName>
    <definedName name="NameFile" localSheetId="2">#REF!</definedName>
    <definedName name="NameFile" localSheetId="25">#REF!</definedName>
    <definedName name="NameFile">#REF!</definedName>
    <definedName name="nav_00" localSheetId="4">#REF!</definedName>
    <definedName name="nav_00" localSheetId="17">#REF!</definedName>
    <definedName name="nav_00" localSheetId="5">#REF!</definedName>
    <definedName name="nav_00" localSheetId="9">#REF!</definedName>
    <definedName name="nav_00" localSheetId="2">#REF!</definedName>
    <definedName name="nav_00" localSheetId="25">#REF!</definedName>
    <definedName name="nav_00">#REF!</definedName>
    <definedName name="nav_01" localSheetId="4">#REF!</definedName>
    <definedName name="nav_01" localSheetId="17">#REF!</definedName>
    <definedName name="nav_01" localSheetId="5">#REF!</definedName>
    <definedName name="nav_01" localSheetId="9">#REF!</definedName>
    <definedName name="nav_01" localSheetId="2">#REF!</definedName>
    <definedName name="nav_01" localSheetId="25">#REF!</definedName>
    <definedName name="nav_01">#REF!</definedName>
    <definedName name="nav_02" localSheetId="4">#REF!</definedName>
    <definedName name="nav_02" localSheetId="17">#REF!</definedName>
    <definedName name="nav_02" localSheetId="5">#REF!</definedName>
    <definedName name="nav_02" localSheetId="9">#REF!</definedName>
    <definedName name="nav_02" localSheetId="2">#REF!</definedName>
    <definedName name="nav_02" localSheetId="25">#REF!</definedName>
    <definedName name="nav_02">#REF!</definedName>
    <definedName name="nav_03">[1]CASINO2!$W$632</definedName>
    <definedName name="nav_99" localSheetId="4">#REF!</definedName>
    <definedName name="nav_99" localSheetId="17">#REF!</definedName>
    <definedName name="nav_99" localSheetId="5">#REF!</definedName>
    <definedName name="nav_99" localSheetId="9">#REF!</definedName>
    <definedName name="nav_99" localSheetId="2">#REF!</definedName>
    <definedName name="nav_99" localSheetId="25">#REF!</definedName>
    <definedName name="nav_99">#REF!</definedName>
    <definedName name="nav_p00" localSheetId="4">#REF!</definedName>
    <definedName name="nav_p00" localSheetId="17">#REF!</definedName>
    <definedName name="nav_p00" localSheetId="5">#REF!</definedName>
    <definedName name="nav_p00" localSheetId="9">#REF!</definedName>
    <definedName name="nav_p00" localSheetId="2">#REF!</definedName>
    <definedName name="nav_p00" localSheetId="25">#REF!</definedName>
    <definedName name="nav_p00">#REF!</definedName>
    <definedName name="nav_p01" localSheetId="4">#REF!</definedName>
    <definedName name="nav_p01" localSheetId="17">#REF!</definedName>
    <definedName name="nav_p01" localSheetId="5">#REF!</definedName>
    <definedName name="nav_p01" localSheetId="9">#REF!</definedName>
    <definedName name="nav_p01" localSheetId="2">#REF!</definedName>
    <definedName name="nav_p01" localSheetId="25">#REF!</definedName>
    <definedName name="nav_p01">#REF!</definedName>
    <definedName name="nav_p02" localSheetId="4">#REF!</definedName>
    <definedName name="nav_p02" localSheetId="17">#REF!</definedName>
    <definedName name="nav_p02" localSheetId="5">#REF!</definedName>
    <definedName name="nav_p02" localSheetId="9">#REF!</definedName>
    <definedName name="nav_p02" localSheetId="2">#REF!</definedName>
    <definedName name="nav_p02" localSheetId="25">#REF!</definedName>
    <definedName name="nav_p02">#REF!</definedName>
    <definedName name="nav_p03">[1]CASINO2!$W$633</definedName>
    <definedName name="NAV_P97" localSheetId="4">#REF!</definedName>
    <definedName name="NAV_P97" localSheetId="17">#REF!</definedName>
    <definedName name="NAV_P97" localSheetId="5">#REF!</definedName>
    <definedName name="NAV_P97" localSheetId="9">#REF!</definedName>
    <definedName name="NAV_P97" localSheetId="2">#REF!</definedName>
    <definedName name="NAV_P97" localSheetId="25">#REF!</definedName>
    <definedName name="NAV_P97">#REF!</definedName>
    <definedName name="nav_p99" localSheetId="4">#REF!</definedName>
    <definedName name="nav_p99" localSheetId="17">#REF!</definedName>
    <definedName name="nav_p99" localSheetId="5">#REF!</definedName>
    <definedName name="nav_p99" localSheetId="9">#REF!</definedName>
    <definedName name="nav_p99" localSheetId="2">#REF!</definedName>
    <definedName name="nav_p99" localSheetId="25">#REF!</definedName>
    <definedName name="nav_p99">#REF!</definedName>
    <definedName name="Nbr_of_employees__avg" localSheetId="4">#REF!</definedName>
    <definedName name="Nbr_of_employees__avg" localSheetId="17">#REF!</definedName>
    <definedName name="Nbr_of_employees__avg" localSheetId="5">#REF!</definedName>
    <definedName name="Nbr_of_employees__avg" localSheetId="9">#REF!</definedName>
    <definedName name="Nbr_of_employees__avg" localSheetId="2">#REF!</definedName>
    <definedName name="Nbr_of_employees__avg" localSheetId="25">#REF!</definedName>
    <definedName name="Nbr_of_employees__avg">#REF!</definedName>
    <definedName name="Nbr_of_employees__Y_E" localSheetId="4">#REF!</definedName>
    <definedName name="Nbr_of_employees__Y_E" localSheetId="17">#REF!</definedName>
    <definedName name="Nbr_of_employees__Y_E" localSheetId="5">#REF!</definedName>
    <definedName name="Nbr_of_employees__Y_E" localSheetId="9">#REF!</definedName>
    <definedName name="Nbr_of_employees__Y_E" localSheetId="2">#REF!</definedName>
    <definedName name="Nbr_of_employees__Y_E" localSheetId="25">#REF!</definedName>
    <definedName name="Nbr_of_employees__Y_E">#REF!</definedName>
    <definedName name="Nbr_of_employees_comp_units_Y_E" localSheetId="4">#REF!</definedName>
    <definedName name="Nbr_of_employees_comp_units_Y_E" localSheetId="17">#REF!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5">#REF!</definedName>
    <definedName name="Nbr_of_employees_comp_units_Y_E">#REF!</definedName>
    <definedName name="nd" localSheetId="4">'[3]DCF old'!#REF!</definedName>
    <definedName name="nd" localSheetId="17">'[3]DCF old'!#REF!</definedName>
    <definedName name="nd" localSheetId="5">'[3]DCF old'!#REF!</definedName>
    <definedName name="nd" localSheetId="9">'[3]DCF old'!#REF!</definedName>
    <definedName name="nd" localSheetId="2">'[3]DCF old'!#REF!</definedName>
    <definedName name="nd" localSheetId="25">'[3]DCF old'!#REF!</definedName>
    <definedName name="nd">'[3]DCF old'!#REF!</definedName>
    <definedName name="ndps" localSheetId="4">'[3]DCF old'!#REF!</definedName>
    <definedName name="ndps" localSheetId="17">'[3]DCF old'!#REF!</definedName>
    <definedName name="ndps" localSheetId="5">'[3]DCF old'!#REF!</definedName>
    <definedName name="ndps" localSheetId="9">'[3]DCF old'!#REF!</definedName>
    <definedName name="ndps" localSheetId="2">'[3]DCF old'!#REF!</definedName>
    <definedName name="ndps" localSheetId="25">'[3]DCF old'!#REF!</definedName>
    <definedName name="ndps">'[3]DCF old'!#REF!</definedName>
    <definedName name="net" localSheetId="4">#REF!</definedName>
    <definedName name="net" localSheetId="17">#REF!</definedName>
    <definedName name="net" localSheetId="5">#REF!</definedName>
    <definedName name="net" localSheetId="9">#REF!</definedName>
    <definedName name="net" localSheetId="2">#REF!</definedName>
    <definedName name="net" localSheetId="25">#REF!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7">[8]NOPAT_VDF!#REF!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5">[8]NOPAT_VDF!#REF!</definedName>
    <definedName name="Net_income_growth_avg">[8]NOPAT_VDF!#REF!</definedName>
    <definedName name="Net_Interest" localSheetId="4">#REF!</definedName>
    <definedName name="Net_Interest" localSheetId="17">#REF!</definedName>
    <definedName name="Net_Interest" localSheetId="5">#REF!</definedName>
    <definedName name="Net_Interest" localSheetId="9">#REF!</definedName>
    <definedName name="Net_Interest" localSheetId="2">#REF!</definedName>
    <definedName name="Net_Interest" localSheetId="25">#REF!</definedName>
    <definedName name="Net_Interest">#REF!</definedName>
    <definedName name="Net_margin">[8]NOPAT_VDF!$C$113:$AU$113</definedName>
    <definedName name="Net_margin_fore" localSheetId="4">[8]Forecasts_VDF!#REF!</definedName>
    <definedName name="Net_margin_fore" localSheetId="17">[8]Forecasts_VDF!#REF!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5">[8]Forecasts_VDF!#REF!</definedName>
    <definedName name="Net_margin_fore">[8]Forecasts_VDF!#REF!</definedName>
    <definedName name="Net_non_recurring_items" localSheetId="4">#REF!</definedName>
    <definedName name="Net_non_recurring_items" localSheetId="17">#REF!</definedName>
    <definedName name="Net_non_recurring_items" localSheetId="5">#REF!</definedName>
    <definedName name="Net_non_recurring_items" localSheetId="9">#REF!</definedName>
    <definedName name="Net_non_recurring_items" localSheetId="2">#REF!</definedName>
    <definedName name="Net_non_recurring_items" localSheetId="25">#REF!</definedName>
    <definedName name="Net_non_recurring_items">#REF!</definedName>
    <definedName name="net_op_expenditure_per_ASK_1985" localSheetId="4">[15]Global!#REF!</definedName>
    <definedName name="net_op_expenditure_per_ASK_1985" localSheetId="17">[15]Global!#REF!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5">[15]Global!#REF!</definedName>
    <definedName name="net_op_expenditure_per_ASK_1985">[15]Global!#REF!</definedName>
    <definedName name="net_op_expenditure_per_ASK_1986" localSheetId="4">[15]Global!#REF!</definedName>
    <definedName name="net_op_expenditure_per_ASK_1986" localSheetId="17">[15]Global!#REF!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5">[15]Global!#REF!</definedName>
    <definedName name="net_op_expenditure_per_ASK_1986">[15]Global!#REF!</definedName>
    <definedName name="net_op_expenditure_per_ASK_1987" localSheetId="4">[15]Global!#REF!</definedName>
    <definedName name="net_op_expenditure_per_ASK_1987" localSheetId="17">[15]Global!#REF!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5">[15]Global!#REF!</definedName>
    <definedName name="net_op_expenditure_per_ASK_1987">[15]Global!#REF!</definedName>
    <definedName name="net_op_expenditure_per_ASK_1988" localSheetId="4">[15]Global!#REF!</definedName>
    <definedName name="net_op_expenditure_per_ASK_1988" localSheetId="17">[15]Global!#REF!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5">[15]Global!#REF!</definedName>
    <definedName name="net_op_expenditure_per_ASK_1988">[15]Global!#REF!</definedName>
    <definedName name="net_op_expenditure_per_ASK_1989" localSheetId="4">[15]Global!#REF!</definedName>
    <definedName name="net_op_expenditure_per_ASK_1989" localSheetId="17">[15]Global!#REF!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5">[15]Global!#REF!</definedName>
    <definedName name="net_op_expenditure_per_ASK_1989">[15]Global!#REF!</definedName>
    <definedName name="net_op_expenditure_per_ASK_1990" localSheetId="4">[15]Global!#REF!</definedName>
    <definedName name="net_op_expenditure_per_ASK_1990" localSheetId="17">[15]Global!#REF!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5">[15]Global!#REF!</definedName>
    <definedName name="net_op_expenditure_per_ASK_1990">[15]Global!#REF!</definedName>
    <definedName name="net_op_expenditure_per_ASK_1991" localSheetId="4">[15]Global!#REF!</definedName>
    <definedName name="net_op_expenditure_per_ASK_1991" localSheetId="17">[15]Global!#REF!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5">[15]Global!#REF!</definedName>
    <definedName name="net_op_expenditure_per_ASK_1991">[15]Global!#REF!</definedName>
    <definedName name="net_op_expenditure_per_ASK_1992" localSheetId="4">[15]Global!#REF!</definedName>
    <definedName name="net_op_expenditure_per_ASK_1992" localSheetId="17">[15]Global!#REF!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5">[15]Global!#REF!</definedName>
    <definedName name="net_op_expenditure_per_ASK_1992">[15]Global!#REF!</definedName>
    <definedName name="net_op_expenditure_per_ASK_1993" localSheetId="4">[15]Global!#REF!</definedName>
    <definedName name="net_op_expenditure_per_ASK_1993" localSheetId="17">[15]Global!#REF!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5">[15]Global!#REF!</definedName>
    <definedName name="net_op_expenditure_per_ASK_1993">[15]Global!#REF!</definedName>
    <definedName name="net_op_expenditure_per_ASK_1994" localSheetId="4">[15]Global!#REF!</definedName>
    <definedName name="net_op_expenditure_per_ASK_1994" localSheetId="17">[15]Global!#REF!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5">[15]Global!#REF!</definedName>
    <definedName name="net_op_expenditure_per_ASK_1994">[15]Global!#REF!</definedName>
    <definedName name="net_op_expenditure_per_ASK_1995" localSheetId="4">[15]Global!#REF!</definedName>
    <definedName name="net_op_expenditure_per_ASK_1995" localSheetId="17">[15]Global!#REF!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5">[15]Global!#REF!</definedName>
    <definedName name="net_op_expenditure_per_ASK_1995">[15]Global!#REF!</definedName>
    <definedName name="net_op_expenditure_per_ASK_1996" localSheetId="4">[15]Global!#REF!</definedName>
    <definedName name="net_op_expenditure_per_ASK_1996" localSheetId="17">[15]Global!#REF!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5">[15]Global!#REF!</definedName>
    <definedName name="net_op_expenditure_per_ASK_1996">[15]Global!#REF!</definedName>
    <definedName name="net_op_expenditure_per_ASK_1997" localSheetId="4">[15]Global!#REF!</definedName>
    <definedName name="net_op_expenditure_per_ASK_1997" localSheetId="17">[15]Global!#REF!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5">[15]Global!#REF!</definedName>
    <definedName name="net_op_expenditure_per_ASK_1997">[15]Global!#REF!</definedName>
    <definedName name="net_op_expenditure_per_ASK_1998" localSheetId="4">[15]Global!#REF!</definedName>
    <definedName name="net_op_expenditure_per_ASK_1998" localSheetId="17">[15]Global!#REF!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5">[15]Global!#REF!</definedName>
    <definedName name="net_op_expenditure_per_ASK_1998">[15]Global!#REF!</definedName>
    <definedName name="net_op_expenditure_per_ASK_1999" localSheetId="4">[15]Global!#REF!</definedName>
    <definedName name="net_op_expenditure_per_ASK_1999" localSheetId="17">[15]Global!#REF!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5">[15]Global!#REF!</definedName>
    <definedName name="net_op_expenditure_per_ASK_1999">[15]Global!#REF!</definedName>
    <definedName name="net_op_expenditure_per_ASK_2000" localSheetId="4">[15]Global!#REF!</definedName>
    <definedName name="net_op_expenditure_per_ASK_2000" localSheetId="17">[15]Global!#REF!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5">[15]Global!#REF!</definedName>
    <definedName name="net_op_expenditure_per_ASK_2000">[15]Global!#REF!</definedName>
    <definedName name="net_op_expenditure_per_ASK_2001" localSheetId="4">[15]Global!#REF!</definedName>
    <definedName name="net_op_expenditure_per_ASK_2001" localSheetId="17">[15]Global!#REF!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5">[15]Global!#REF!</definedName>
    <definedName name="net_op_expenditure_per_ASK_2001">[15]Global!#REF!</definedName>
    <definedName name="net_op_expenditure_per_ASK_2002" localSheetId="4">[15]Global!#REF!</definedName>
    <definedName name="net_op_expenditure_per_ASK_2002" localSheetId="17">[15]Global!#REF!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5">[15]Global!#REF!</definedName>
    <definedName name="net_op_expenditure_per_ASK_2002">[15]Global!#REF!</definedName>
    <definedName name="net_op_expenditure_per_ASK_2003" localSheetId="4">[15]Global!#REF!</definedName>
    <definedName name="net_op_expenditure_per_ASK_2003" localSheetId="17">[15]Global!#REF!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5">[15]Global!#REF!</definedName>
    <definedName name="net_op_expenditure_per_ASK_2003">[15]Global!#REF!</definedName>
    <definedName name="net_op_expenditure_per_ASK_2004" localSheetId="4">[15]Global!#REF!</definedName>
    <definedName name="net_op_expenditure_per_ASK_2004" localSheetId="17">[15]Global!#REF!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5">[15]Global!#REF!</definedName>
    <definedName name="net_op_expenditure_per_ASK_2004">[15]Global!#REF!</definedName>
    <definedName name="net_op_expenditure_per_ASK_2005" localSheetId="4">[15]Global!#REF!</definedName>
    <definedName name="net_op_expenditure_per_ASK_2005" localSheetId="17">[15]Global!#REF!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5">[15]Global!#REF!</definedName>
    <definedName name="net_op_expenditure_per_ASK_2005">[15]Global!#REF!</definedName>
    <definedName name="net_op_expenditure_per_ASK_2006" localSheetId="4">[15]Global!#REF!</definedName>
    <definedName name="net_op_expenditure_per_ASK_2006" localSheetId="17">[15]Global!#REF!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5">[15]Global!#REF!</definedName>
    <definedName name="net_op_expenditure_per_ASK_2006">[15]Global!#REF!</definedName>
    <definedName name="net_op_expenditure_per_ASK_2007" localSheetId="4">[15]Global!#REF!</definedName>
    <definedName name="net_op_expenditure_per_ASK_2007" localSheetId="17">[15]Global!#REF!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5">[15]Global!#REF!</definedName>
    <definedName name="net_op_expenditure_per_ASK_2007">[15]Global!#REF!</definedName>
    <definedName name="net_op_expenditure_per_ASK_2008" localSheetId="4">[15]Global!#REF!</definedName>
    <definedName name="net_op_expenditure_per_ASK_2008" localSheetId="17">[15]Global!#REF!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5">[15]Global!#REF!</definedName>
    <definedName name="net_op_expenditure_per_ASK_2008">[15]Global!#REF!</definedName>
    <definedName name="net_op_expenditure_per_ASK_2009" localSheetId="4">[15]Global!#REF!</definedName>
    <definedName name="net_op_expenditure_per_ASK_2009" localSheetId="17">[15]Global!#REF!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5">[15]Global!#REF!</definedName>
    <definedName name="net_op_expenditure_per_ASK_2009">[15]Global!#REF!</definedName>
    <definedName name="net_op_expenditure_per_ASK_2010" localSheetId="4">[15]Global!#REF!</definedName>
    <definedName name="net_op_expenditure_per_ASK_2010" localSheetId="17">[15]Global!#REF!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5">[15]Global!#REF!</definedName>
    <definedName name="net_op_expenditure_per_ASK_2010">[15]Global!#REF!</definedName>
    <definedName name="net_op_expenditure_per_ASK_comm" localSheetId="4">[15]Global!#REF!</definedName>
    <definedName name="net_op_expenditure_per_ASK_comm" localSheetId="17">[15]Global!#REF!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5">[15]Global!#REF!</definedName>
    <definedName name="net_op_expenditure_per_ASK_comm">[15]Global!#REF!</definedName>
    <definedName name="net_op_expenditure_per_ASM_1985" localSheetId="4">[15]Global!#REF!</definedName>
    <definedName name="net_op_expenditure_per_ASM_1985" localSheetId="17">[15]Global!#REF!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5">[15]Global!#REF!</definedName>
    <definedName name="net_op_expenditure_per_ASM_1985">[15]Global!#REF!</definedName>
    <definedName name="net_op_expenditure_per_ASM_1986" localSheetId="4">[15]Global!#REF!</definedName>
    <definedName name="net_op_expenditure_per_ASM_1986" localSheetId="17">[15]Global!#REF!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5">[15]Global!#REF!</definedName>
    <definedName name="net_op_expenditure_per_ASM_1986">[15]Global!#REF!</definedName>
    <definedName name="net_op_expenditure_per_ASM_1987" localSheetId="4">[15]Global!#REF!</definedName>
    <definedName name="net_op_expenditure_per_ASM_1987" localSheetId="17">[15]Global!#REF!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5">[15]Global!#REF!</definedName>
    <definedName name="net_op_expenditure_per_ASM_1987">[15]Global!#REF!</definedName>
    <definedName name="net_op_expenditure_per_ASM_1988" localSheetId="4">[15]Global!#REF!</definedName>
    <definedName name="net_op_expenditure_per_ASM_1988" localSheetId="17">[15]Global!#REF!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5">[15]Global!#REF!</definedName>
    <definedName name="net_op_expenditure_per_ASM_1988">[15]Global!#REF!</definedName>
    <definedName name="net_op_expenditure_per_ASM_1989" localSheetId="4">[15]Global!#REF!</definedName>
    <definedName name="net_op_expenditure_per_ASM_1989" localSheetId="17">[15]Global!#REF!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5">[15]Global!#REF!</definedName>
    <definedName name="net_op_expenditure_per_ASM_1989">[15]Global!#REF!</definedName>
    <definedName name="net_op_expenditure_per_ASM_1990" localSheetId="4">[15]Global!#REF!</definedName>
    <definedName name="net_op_expenditure_per_ASM_1990" localSheetId="17">[15]Global!#REF!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5">[15]Global!#REF!</definedName>
    <definedName name="net_op_expenditure_per_ASM_1990">[15]Global!#REF!</definedName>
    <definedName name="net_op_expenditure_per_ASM_1991" localSheetId="4">[15]Global!#REF!</definedName>
    <definedName name="net_op_expenditure_per_ASM_1991" localSheetId="17">[15]Global!#REF!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5">[15]Global!#REF!</definedName>
    <definedName name="net_op_expenditure_per_ASM_1991">[15]Global!#REF!</definedName>
    <definedName name="net_op_expenditure_per_ASM_1992" localSheetId="4">[15]Global!#REF!</definedName>
    <definedName name="net_op_expenditure_per_ASM_1992" localSheetId="17">[15]Global!#REF!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5">[15]Global!#REF!</definedName>
    <definedName name="net_op_expenditure_per_ASM_1992">[15]Global!#REF!</definedName>
    <definedName name="net_op_expenditure_per_ASM_1993" localSheetId="4">[15]Global!#REF!</definedName>
    <definedName name="net_op_expenditure_per_ASM_1993" localSheetId="17">[15]Global!#REF!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5">[15]Global!#REF!</definedName>
    <definedName name="net_op_expenditure_per_ASM_1993">[15]Global!#REF!</definedName>
    <definedName name="net_op_expenditure_per_ASM_1994" localSheetId="4">[15]Global!#REF!</definedName>
    <definedName name="net_op_expenditure_per_ASM_1994" localSheetId="17">[15]Global!#REF!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5">[15]Global!#REF!</definedName>
    <definedName name="net_op_expenditure_per_ASM_1994">[15]Global!#REF!</definedName>
    <definedName name="net_op_expenditure_per_ASM_1995" localSheetId="4">[15]Global!#REF!</definedName>
    <definedName name="net_op_expenditure_per_ASM_1995" localSheetId="17">[15]Global!#REF!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5">[15]Global!#REF!</definedName>
    <definedName name="net_op_expenditure_per_ASM_1995">[15]Global!#REF!</definedName>
    <definedName name="net_op_expenditure_per_ASM_1996" localSheetId="4">[15]Global!#REF!</definedName>
    <definedName name="net_op_expenditure_per_ASM_1996" localSheetId="17">[15]Global!#REF!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5">[15]Global!#REF!</definedName>
    <definedName name="net_op_expenditure_per_ASM_1996">[15]Global!#REF!</definedName>
    <definedName name="net_op_expenditure_per_ASM_1997" localSheetId="4">[15]Global!#REF!</definedName>
    <definedName name="net_op_expenditure_per_ASM_1997" localSheetId="17">[15]Global!#REF!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5">[15]Global!#REF!</definedName>
    <definedName name="net_op_expenditure_per_ASM_1997">[15]Global!#REF!</definedName>
    <definedName name="net_op_expenditure_per_ASM_1998" localSheetId="4">[15]Global!#REF!</definedName>
    <definedName name="net_op_expenditure_per_ASM_1998" localSheetId="17">[15]Global!#REF!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5">[15]Global!#REF!</definedName>
    <definedName name="net_op_expenditure_per_ASM_1998">[15]Global!#REF!</definedName>
    <definedName name="net_op_expenditure_per_ASM_1999" localSheetId="4">[15]Global!#REF!</definedName>
    <definedName name="net_op_expenditure_per_ASM_1999" localSheetId="17">[15]Global!#REF!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5">[15]Global!#REF!</definedName>
    <definedName name="net_op_expenditure_per_ASM_1999">[15]Global!#REF!</definedName>
    <definedName name="net_op_expenditure_per_ASM_2000" localSheetId="4">[15]Global!#REF!</definedName>
    <definedName name="net_op_expenditure_per_ASM_2000" localSheetId="17">[15]Global!#REF!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5">[15]Global!#REF!</definedName>
    <definedName name="net_op_expenditure_per_ASM_2000">[15]Global!#REF!</definedName>
    <definedName name="net_op_expenditure_per_ASM_2001" localSheetId="4">[15]Global!#REF!</definedName>
    <definedName name="net_op_expenditure_per_ASM_2001" localSheetId="17">[15]Global!#REF!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5">[15]Global!#REF!</definedName>
    <definedName name="net_op_expenditure_per_ASM_2001">[15]Global!#REF!</definedName>
    <definedName name="net_op_expenditure_per_ASM_2002" localSheetId="4">[15]Global!#REF!</definedName>
    <definedName name="net_op_expenditure_per_ASM_2002" localSheetId="17">[15]Global!#REF!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5">[15]Global!#REF!</definedName>
    <definedName name="net_op_expenditure_per_ASM_2002">[15]Global!#REF!</definedName>
    <definedName name="net_op_expenditure_per_ASM_2003" localSheetId="4">[15]Global!#REF!</definedName>
    <definedName name="net_op_expenditure_per_ASM_2003" localSheetId="17">[15]Global!#REF!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5">[15]Global!#REF!</definedName>
    <definedName name="net_op_expenditure_per_ASM_2003">[15]Global!#REF!</definedName>
    <definedName name="net_op_expenditure_per_ASM_2004" localSheetId="4">[15]Global!#REF!</definedName>
    <definedName name="net_op_expenditure_per_ASM_2004" localSheetId="17">[15]Global!#REF!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5">[15]Global!#REF!</definedName>
    <definedName name="net_op_expenditure_per_ASM_2004">[15]Global!#REF!</definedName>
    <definedName name="net_op_expenditure_per_ASM_2005" localSheetId="4">[15]Global!#REF!</definedName>
    <definedName name="net_op_expenditure_per_ASM_2005" localSheetId="17">[15]Global!#REF!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5">[15]Global!#REF!</definedName>
    <definedName name="net_op_expenditure_per_ASM_2005">[15]Global!#REF!</definedName>
    <definedName name="net_op_expenditure_per_ASM_2006" localSheetId="4">[15]Global!#REF!</definedName>
    <definedName name="net_op_expenditure_per_ASM_2006" localSheetId="17">[15]Global!#REF!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5">[15]Global!#REF!</definedName>
    <definedName name="net_op_expenditure_per_ASM_2006">[15]Global!#REF!</definedName>
    <definedName name="net_op_expenditure_per_ASM_2007" localSheetId="4">[15]Global!#REF!</definedName>
    <definedName name="net_op_expenditure_per_ASM_2007" localSheetId="17">[15]Global!#REF!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5">[15]Global!#REF!</definedName>
    <definedName name="net_op_expenditure_per_ASM_2007">[15]Global!#REF!</definedName>
    <definedName name="net_op_expenditure_per_ASM_2008" localSheetId="4">[15]Global!#REF!</definedName>
    <definedName name="net_op_expenditure_per_ASM_2008" localSheetId="17">[15]Global!#REF!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5">[15]Global!#REF!</definedName>
    <definedName name="net_op_expenditure_per_ASM_2008">[15]Global!#REF!</definedName>
    <definedName name="net_op_expenditure_per_ASM_2009" localSheetId="4">[15]Global!#REF!</definedName>
    <definedName name="net_op_expenditure_per_ASM_2009" localSheetId="17">[15]Global!#REF!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5">[15]Global!#REF!</definedName>
    <definedName name="net_op_expenditure_per_ASM_2009">[15]Global!#REF!</definedName>
    <definedName name="net_op_expenditure_per_ASM_2010" localSheetId="4">[15]Global!#REF!</definedName>
    <definedName name="net_op_expenditure_per_ASM_2010" localSheetId="17">[15]Global!#REF!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5">[15]Global!#REF!</definedName>
    <definedName name="net_op_expenditure_per_ASM_2010">[15]Global!#REF!</definedName>
    <definedName name="net_op_expenditure_per_ASM_comm" localSheetId="4">[15]Global!#REF!</definedName>
    <definedName name="net_op_expenditure_per_ASM_comm" localSheetId="17">[15]Global!#REF!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5">[15]Global!#REF!</definedName>
    <definedName name="net_op_expenditure_per_ASM_comm">[15]Global!#REF!</definedName>
    <definedName name="net_op_expenditure_per_ATK_1985" localSheetId="4">[15]Global!#REF!</definedName>
    <definedName name="net_op_expenditure_per_ATK_1985" localSheetId="17">[15]Global!#REF!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5">[15]Global!#REF!</definedName>
    <definedName name="net_op_expenditure_per_ATK_1985">[15]Global!#REF!</definedName>
    <definedName name="net_op_expenditure_per_ATK_1986" localSheetId="4">[15]Global!#REF!</definedName>
    <definedName name="net_op_expenditure_per_ATK_1986" localSheetId="17">[15]Global!#REF!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5">[15]Global!#REF!</definedName>
    <definedName name="net_op_expenditure_per_ATK_1986">[15]Global!#REF!</definedName>
    <definedName name="net_op_expenditure_per_ATK_1987" localSheetId="4">[15]Global!#REF!</definedName>
    <definedName name="net_op_expenditure_per_ATK_1987" localSheetId="17">[15]Global!#REF!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5">[15]Global!#REF!</definedName>
    <definedName name="net_op_expenditure_per_ATK_1987">[15]Global!#REF!</definedName>
    <definedName name="net_op_expenditure_per_ATK_1988" localSheetId="4">[15]Global!#REF!</definedName>
    <definedName name="net_op_expenditure_per_ATK_1988" localSheetId="17">[15]Global!#REF!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5">[15]Global!#REF!</definedName>
    <definedName name="net_op_expenditure_per_ATK_1988">[15]Global!#REF!</definedName>
    <definedName name="net_op_expenditure_per_ATK_1989" localSheetId="4">[15]Global!#REF!</definedName>
    <definedName name="net_op_expenditure_per_ATK_1989" localSheetId="17">[15]Global!#REF!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5">[15]Global!#REF!</definedName>
    <definedName name="net_op_expenditure_per_ATK_1989">[15]Global!#REF!</definedName>
    <definedName name="net_op_expenditure_per_ATK_1990" localSheetId="4">[15]Global!#REF!</definedName>
    <definedName name="net_op_expenditure_per_ATK_1990" localSheetId="17">[15]Global!#REF!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5">[15]Global!#REF!</definedName>
    <definedName name="net_op_expenditure_per_ATK_1990">[15]Global!#REF!</definedName>
    <definedName name="net_op_expenditure_per_ATK_1991" localSheetId="4">[15]Global!#REF!</definedName>
    <definedName name="net_op_expenditure_per_ATK_1991" localSheetId="17">[15]Global!#REF!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5">[15]Global!#REF!</definedName>
    <definedName name="net_op_expenditure_per_ATK_1991">[15]Global!#REF!</definedName>
    <definedName name="net_op_expenditure_per_ATK_1992" localSheetId="4">[15]Global!#REF!</definedName>
    <definedName name="net_op_expenditure_per_ATK_1992" localSheetId="17">[15]Global!#REF!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5">[15]Global!#REF!</definedName>
    <definedName name="net_op_expenditure_per_ATK_1992">[15]Global!#REF!</definedName>
    <definedName name="net_op_expenditure_per_ATK_1993" localSheetId="4">[15]Global!#REF!</definedName>
    <definedName name="net_op_expenditure_per_ATK_1993" localSheetId="17">[15]Global!#REF!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5">[15]Global!#REF!</definedName>
    <definedName name="net_op_expenditure_per_ATK_1993">[15]Global!#REF!</definedName>
    <definedName name="net_op_expenditure_per_ATK_1994" localSheetId="4">[15]Global!#REF!</definedName>
    <definedName name="net_op_expenditure_per_ATK_1994" localSheetId="17">[15]Global!#REF!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5">[15]Global!#REF!</definedName>
    <definedName name="net_op_expenditure_per_ATK_1994">[15]Global!#REF!</definedName>
    <definedName name="net_op_expenditure_per_ATK_1995" localSheetId="4">[15]Global!#REF!</definedName>
    <definedName name="net_op_expenditure_per_ATK_1995" localSheetId="17">[15]Global!#REF!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5">[15]Global!#REF!</definedName>
    <definedName name="net_op_expenditure_per_ATK_1995">[15]Global!#REF!</definedName>
    <definedName name="net_op_expenditure_per_ATK_1996" localSheetId="4">[15]Global!#REF!</definedName>
    <definedName name="net_op_expenditure_per_ATK_1996" localSheetId="17">[15]Global!#REF!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5">[15]Global!#REF!</definedName>
    <definedName name="net_op_expenditure_per_ATK_1996">[15]Global!#REF!</definedName>
    <definedName name="net_op_expenditure_per_ATK_1997" localSheetId="4">[15]Global!#REF!</definedName>
    <definedName name="net_op_expenditure_per_ATK_1997" localSheetId="17">[15]Global!#REF!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5">[15]Global!#REF!</definedName>
    <definedName name="net_op_expenditure_per_ATK_1997">[15]Global!#REF!</definedName>
    <definedName name="net_op_expenditure_per_ATK_1998" localSheetId="4">[15]Global!#REF!</definedName>
    <definedName name="net_op_expenditure_per_ATK_1998" localSheetId="17">[15]Global!#REF!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5">[15]Global!#REF!</definedName>
    <definedName name="net_op_expenditure_per_ATK_1998">[15]Global!#REF!</definedName>
    <definedName name="net_op_expenditure_per_ATK_1999" localSheetId="4">[15]Global!#REF!</definedName>
    <definedName name="net_op_expenditure_per_ATK_1999" localSheetId="17">[15]Global!#REF!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5">[15]Global!#REF!</definedName>
    <definedName name="net_op_expenditure_per_ATK_1999">[15]Global!#REF!</definedName>
    <definedName name="net_op_expenditure_per_ATK_2000" localSheetId="4">[15]Global!#REF!</definedName>
    <definedName name="net_op_expenditure_per_ATK_2000" localSheetId="17">[15]Global!#REF!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5">[15]Global!#REF!</definedName>
    <definedName name="net_op_expenditure_per_ATK_2000">[15]Global!#REF!</definedName>
    <definedName name="net_op_expenditure_per_ATK_2001" localSheetId="4">[15]Global!#REF!</definedName>
    <definedName name="net_op_expenditure_per_ATK_2001" localSheetId="17">[15]Global!#REF!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5">[15]Global!#REF!</definedName>
    <definedName name="net_op_expenditure_per_ATK_2001">[15]Global!#REF!</definedName>
    <definedName name="net_op_expenditure_per_ATK_2002" localSheetId="4">[15]Global!#REF!</definedName>
    <definedName name="net_op_expenditure_per_ATK_2002" localSheetId="17">[15]Global!#REF!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5">[15]Global!#REF!</definedName>
    <definedName name="net_op_expenditure_per_ATK_2002">[15]Global!#REF!</definedName>
    <definedName name="net_op_expenditure_per_ATK_2003" localSheetId="4">[15]Global!#REF!</definedName>
    <definedName name="net_op_expenditure_per_ATK_2003" localSheetId="17">[15]Global!#REF!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5">[15]Global!#REF!</definedName>
    <definedName name="net_op_expenditure_per_ATK_2003">[15]Global!#REF!</definedName>
    <definedName name="net_op_expenditure_per_ATK_2004" localSheetId="4">[15]Global!#REF!</definedName>
    <definedName name="net_op_expenditure_per_ATK_2004" localSheetId="17">[15]Global!#REF!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5">[15]Global!#REF!</definedName>
    <definedName name="net_op_expenditure_per_ATK_2004">[15]Global!#REF!</definedName>
    <definedName name="net_op_expenditure_per_ATK_2005" localSheetId="4">[15]Global!#REF!</definedName>
    <definedName name="net_op_expenditure_per_ATK_2005" localSheetId="17">[15]Global!#REF!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5">[15]Global!#REF!</definedName>
    <definedName name="net_op_expenditure_per_ATK_2005">[15]Global!#REF!</definedName>
    <definedName name="net_op_expenditure_per_ATK_2006" localSheetId="4">[15]Global!#REF!</definedName>
    <definedName name="net_op_expenditure_per_ATK_2006" localSheetId="17">[15]Global!#REF!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5">[15]Global!#REF!</definedName>
    <definedName name="net_op_expenditure_per_ATK_2006">[15]Global!#REF!</definedName>
    <definedName name="net_op_expenditure_per_ATK_2007" localSheetId="4">[15]Global!#REF!</definedName>
    <definedName name="net_op_expenditure_per_ATK_2007" localSheetId="17">[15]Global!#REF!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5">[15]Global!#REF!</definedName>
    <definedName name="net_op_expenditure_per_ATK_2007">[15]Global!#REF!</definedName>
    <definedName name="net_op_expenditure_per_ATK_2008" localSheetId="4">[15]Global!#REF!</definedName>
    <definedName name="net_op_expenditure_per_ATK_2008" localSheetId="17">[15]Global!#REF!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5">[15]Global!#REF!</definedName>
    <definedName name="net_op_expenditure_per_ATK_2008">[15]Global!#REF!</definedName>
    <definedName name="net_op_expenditure_per_ATK_2009" localSheetId="4">[15]Global!#REF!</definedName>
    <definedName name="net_op_expenditure_per_ATK_2009" localSheetId="17">[15]Global!#REF!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5">[15]Global!#REF!</definedName>
    <definedName name="net_op_expenditure_per_ATK_2009">[15]Global!#REF!</definedName>
    <definedName name="net_op_expenditure_per_ATK_2010" localSheetId="4">[15]Global!#REF!</definedName>
    <definedName name="net_op_expenditure_per_ATK_2010" localSheetId="17">[15]Global!#REF!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5">[15]Global!#REF!</definedName>
    <definedName name="net_op_expenditure_per_ATK_2010">[15]Global!#REF!</definedName>
    <definedName name="net_op_expenditure_per_ATK_comm" localSheetId="4">[15]Global!#REF!</definedName>
    <definedName name="net_op_expenditure_per_ATK_comm" localSheetId="17">[15]Global!#REF!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5">[15]Global!#REF!</definedName>
    <definedName name="net_op_expenditure_per_ATK_comm">[15]Global!#REF!</definedName>
    <definedName name="net_op_expenditure_per_ATM_1985" localSheetId="4">[15]Global!#REF!</definedName>
    <definedName name="net_op_expenditure_per_ATM_1985" localSheetId="17">[15]Global!#REF!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5">[15]Global!#REF!</definedName>
    <definedName name="net_op_expenditure_per_ATM_1985">[15]Global!#REF!</definedName>
    <definedName name="net_op_expenditure_per_ATM_1986" localSheetId="4">[15]Global!#REF!</definedName>
    <definedName name="net_op_expenditure_per_ATM_1986" localSheetId="17">[15]Global!#REF!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5">[15]Global!#REF!</definedName>
    <definedName name="net_op_expenditure_per_ATM_1986">[15]Global!#REF!</definedName>
    <definedName name="net_op_expenditure_per_ATM_1987" localSheetId="4">[15]Global!#REF!</definedName>
    <definedName name="net_op_expenditure_per_ATM_1987" localSheetId="17">[15]Global!#REF!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5">[15]Global!#REF!</definedName>
    <definedName name="net_op_expenditure_per_ATM_1987">[15]Global!#REF!</definedName>
    <definedName name="net_op_expenditure_per_ATM_1988" localSheetId="4">[15]Global!#REF!</definedName>
    <definedName name="net_op_expenditure_per_ATM_1988" localSheetId="17">[15]Global!#REF!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5">[15]Global!#REF!</definedName>
    <definedName name="net_op_expenditure_per_ATM_1988">[15]Global!#REF!</definedName>
    <definedName name="net_op_expenditure_per_ATM_1989" localSheetId="4">[15]Global!#REF!</definedName>
    <definedName name="net_op_expenditure_per_ATM_1989" localSheetId="17">[15]Global!#REF!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5">[15]Global!#REF!</definedName>
    <definedName name="net_op_expenditure_per_ATM_1989">[15]Global!#REF!</definedName>
    <definedName name="net_op_expenditure_per_ATM_1990" localSheetId="4">[15]Global!#REF!</definedName>
    <definedName name="net_op_expenditure_per_ATM_1990" localSheetId="17">[15]Global!#REF!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5">[15]Global!#REF!</definedName>
    <definedName name="net_op_expenditure_per_ATM_1990">[15]Global!#REF!</definedName>
    <definedName name="net_op_expenditure_per_ATM_1991" localSheetId="4">[15]Global!#REF!</definedName>
    <definedName name="net_op_expenditure_per_ATM_1991" localSheetId="17">[15]Global!#REF!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5">[15]Global!#REF!</definedName>
    <definedName name="net_op_expenditure_per_ATM_1991">[15]Global!#REF!</definedName>
    <definedName name="net_op_expenditure_per_ATM_1992" localSheetId="4">[15]Global!#REF!</definedName>
    <definedName name="net_op_expenditure_per_ATM_1992" localSheetId="17">[15]Global!#REF!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5">[15]Global!#REF!</definedName>
    <definedName name="net_op_expenditure_per_ATM_1992">[15]Global!#REF!</definedName>
    <definedName name="net_op_expenditure_per_ATM_1993" localSheetId="4">[15]Global!#REF!</definedName>
    <definedName name="net_op_expenditure_per_ATM_1993" localSheetId="17">[15]Global!#REF!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5">[15]Global!#REF!</definedName>
    <definedName name="net_op_expenditure_per_ATM_1993">[15]Global!#REF!</definedName>
    <definedName name="net_op_expenditure_per_ATM_1994" localSheetId="4">[15]Global!#REF!</definedName>
    <definedName name="net_op_expenditure_per_ATM_1994" localSheetId="17">[15]Global!#REF!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5">[15]Global!#REF!</definedName>
    <definedName name="net_op_expenditure_per_ATM_1994">[15]Global!#REF!</definedName>
    <definedName name="net_op_expenditure_per_ATM_1995" localSheetId="4">[15]Global!#REF!</definedName>
    <definedName name="net_op_expenditure_per_ATM_1995" localSheetId="17">[15]Global!#REF!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5">[15]Global!#REF!</definedName>
    <definedName name="net_op_expenditure_per_ATM_1995">[15]Global!#REF!</definedName>
    <definedName name="net_op_expenditure_per_ATM_1996" localSheetId="4">[15]Global!#REF!</definedName>
    <definedName name="net_op_expenditure_per_ATM_1996" localSheetId="17">[15]Global!#REF!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5">[15]Global!#REF!</definedName>
    <definedName name="net_op_expenditure_per_ATM_1996">[15]Global!#REF!</definedName>
    <definedName name="net_op_expenditure_per_ATM_1997" localSheetId="4">[15]Global!#REF!</definedName>
    <definedName name="net_op_expenditure_per_ATM_1997" localSheetId="17">[15]Global!#REF!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5">[15]Global!#REF!</definedName>
    <definedName name="net_op_expenditure_per_ATM_1997">[15]Global!#REF!</definedName>
    <definedName name="net_op_expenditure_per_ATM_1998" localSheetId="4">[15]Global!#REF!</definedName>
    <definedName name="net_op_expenditure_per_ATM_1998" localSheetId="17">[15]Global!#REF!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5">[15]Global!#REF!</definedName>
    <definedName name="net_op_expenditure_per_ATM_1998">[15]Global!#REF!</definedName>
    <definedName name="net_op_expenditure_per_ATM_1999" localSheetId="4">[15]Global!#REF!</definedName>
    <definedName name="net_op_expenditure_per_ATM_1999" localSheetId="17">[15]Global!#REF!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5">[15]Global!#REF!</definedName>
    <definedName name="net_op_expenditure_per_ATM_1999">[15]Global!#REF!</definedName>
    <definedName name="net_op_expenditure_per_ATM_2000" localSheetId="4">[15]Global!#REF!</definedName>
    <definedName name="net_op_expenditure_per_ATM_2000" localSheetId="17">[15]Global!#REF!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5">[15]Global!#REF!</definedName>
    <definedName name="net_op_expenditure_per_ATM_2000">[15]Global!#REF!</definedName>
    <definedName name="net_op_expenditure_per_ATM_2001" localSheetId="4">[15]Global!#REF!</definedName>
    <definedName name="net_op_expenditure_per_ATM_2001" localSheetId="17">[15]Global!#REF!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5">[15]Global!#REF!</definedName>
    <definedName name="net_op_expenditure_per_ATM_2001">[15]Global!#REF!</definedName>
    <definedName name="net_op_expenditure_per_ATM_2002" localSheetId="4">[15]Global!#REF!</definedName>
    <definedName name="net_op_expenditure_per_ATM_2002" localSheetId="17">[15]Global!#REF!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5">[15]Global!#REF!</definedName>
    <definedName name="net_op_expenditure_per_ATM_2002">[15]Global!#REF!</definedName>
    <definedName name="net_op_expenditure_per_ATM_2003" localSheetId="4">[15]Global!#REF!</definedName>
    <definedName name="net_op_expenditure_per_ATM_2003" localSheetId="17">[15]Global!#REF!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5">[15]Global!#REF!</definedName>
    <definedName name="net_op_expenditure_per_ATM_2003">[15]Global!#REF!</definedName>
    <definedName name="net_op_expenditure_per_ATM_2004" localSheetId="4">[15]Global!#REF!</definedName>
    <definedName name="net_op_expenditure_per_ATM_2004" localSheetId="17">[15]Global!#REF!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5">[15]Global!#REF!</definedName>
    <definedName name="net_op_expenditure_per_ATM_2004">[15]Global!#REF!</definedName>
    <definedName name="net_op_expenditure_per_ATM_2005" localSheetId="4">[15]Global!#REF!</definedName>
    <definedName name="net_op_expenditure_per_ATM_2005" localSheetId="17">[15]Global!#REF!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5">[15]Global!#REF!</definedName>
    <definedName name="net_op_expenditure_per_ATM_2005">[15]Global!#REF!</definedName>
    <definedName name="net_op_expenditure_per_ATM_2006" localSheetId="4">[15]Global!#REF!</definedName>
    <definedName name="net_op_expenditure_per_ATM_2006" localSheetId="17">[15]Global!#REF!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5">[15]Global!#REF!</definedName>
    <definedName name="net_op_expenditure_per_ATM_2006">[15]Global!#REF!</definedName>
    <definedName name="net_op_expenditure_per_ATM_2007" localSheetId="4">[15]Global!#REF!</definedName>
    <definedName name="net_op_expenditure_per_ATM_2007" localSheetId="17">[15]Global!#REF!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5">[15]Global!#REF!</definedName>
    <definedName name="net_op_expenditure_per_ATM_2007">[15]Global!#REF!</definedName>
    <definedName name="net_op_expenditure_per_ATM_2008" localSheetId="4">[15]Global!#REF!</definedName>
    <definedName name="net_op_expenditure_per_ATM_2008" localSheetId="17">[15]Global!#REF!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5">[15]Global!#REF!</definedName>
    <definedName name="net_op_expenditure_per_ATM_2008">[15]Global!#REF!</definedName>
    <definedName name="net_op_expenditure_per_ATM_2009" localSheetId="4">[15]Global!#REF!</definedName>
    <definedName name="net_op_expenditure_per_ATM_2009" localSheetId="17">[15]Global!#REF!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5">[15]Global!#REF!</definedName>
    <definedName name="net_op_expenditure_per_ATM_2009">[15]Global!#REF!</definedName>
    <definedName name="net_op_expenditure_per_ATM_2010" localSheetId="4">[15]Global!#REF!</definedName>
    <definedName name="net_op_expenditure_per_ATM_2010" localSheetId="17">[15]Global!#REF!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5">[15]Global!#REF!</definedName>
    <definedName name="net_op_expenditure_per_ATM_2010">[15]Global!#REF!</definedName>
    <definedName name="net_op_expenditure_per_ATM_comm" localSheetId="4">[15]Global!#REF!</definedName>
    <definedName name="net_op_expenditure_per_ATM_comm" localSheetId="17">[15]Global!#REF!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5">[15]Global!#REF!</definedName>
    <definedName name="net_op_expenditure_per_ATM_comm">[15]Global!#REF!</definedName>
    <definedName name="net_op_expenditure_per_RPK_1985" localSheetId="4">[15]Global!#REF!</definedName>
    <definedName name="net_op_expenditure_per_RPK_1985" localSheetId="17">[15]Global!#REF!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5">[15]Global!#REF!</definedName>
    <definedName name="net_op_expenditure_per_RPK_1985">[15]Global!#REF!</definedName>
    <definedName name="net_op_expenditure_per_RPK_1986" localSheetId="4">[15]Global!#REF!</definedName>
    <definedName name="net_op_expenditure_per_RPK_1986" localSheetId="17">[15]Global!#REF!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5">[15]Global!#REF!</definedName>
    <definedName name="net_op_expenditure_per_RPK_1986">[15]Global!#REF!</definedName>
    <definedName name="net_op_expenditure_per_RPK_1987" localSheetId="4">[15]Global!#REF!</definedName>
    <definedName name="net_op_expenditure_per_RPK_1987" localSheetId="17">[15]Global!#REF!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5">[15]Global!#REF!</definedName>
    <definedName name="net_op_expenditure_per_RPK_1987">[15]Global!#REF!</definedName>
    <definedName name="net_op_expenditure_per_RPK_1988" localSheetId="4">[15]Global!#REF!</definedName>
    <definedName name="net_op_expenditure_per_RPK_1988" localSheetId="17">[15]Global!#REF!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5">[15]Global!#REF!</definedName>
    <definedName name="net_op_expenditure_per_RPK_1988">[15]Global!#REF!</definedName>
    <definedName name="net_op_expenditure_per_RPK_1989" localSheetId="4">[15]Global!#REF!</definedName>
    <definedName name="net_op_expenditure_per_RPK_1989" localSheetId="17">[15]Global!#REF!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5">[15]Global!#REF!</definedName>
    <definedName name="net_op_expenditure_per_RPK_1989">[15]Global!#REF!</definedName>
    <definedName name="net_op_expenditure_per_RPK_1990" localSheetId="4">[15]Global!#REF!</definedName>
    <definedName name="net_op_expenditure_per_RPK_1990" localSheetId="17">[15]Global!#REF!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5">[15]Global!#REF!</definedName>
    <definedName name="net_op_expenditure_per_RPK_1990">[15]Global!#REF!</definedName>
    <definedName name="net_op_expenditure_per_RPK_1991" localSheetId="4">[15]Global!#REF!</definedName>
    <definedName name="net_op_expenditure_per_RPK_1991" localSheetId="17">[15]Global!#REF!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5">[15]Global!#REF!</definedName>
    <definedName name="net_op_expenditure_per_RPK_1991">[15]Global!#REF!</definedName>
    <definedName name="net_op_expenditure_per_RPK_1992" localSheetId="4">[15]Global!#REF!</definedName>
    <definedName name="net_op_expenditure_per_RPK_1992" localSheetId="17">[15]Global!#REF!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5">[15]Global!#REF!</definedName>
    <definedName name="net_op_expenditure_per_RPK_1992">[15]Global!#REF!</definedName>
    <definedName name="net_op_expenditure_per_RPK_1993" localSheetId="4">[15]Global!#REF!</definedName>
    <definedName name="net_op_expenditure_per_RPK_1993" localSheetId="17">[15]Global!#REF!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5">[15]Global!#REF!</definedName>
    <definedName name="net_op_expenditure_per_RPK_1993">[15]Global!#REF!</definedName>
    <definedName name="net_op_expenditure_per_RPK_1994" localSheetId="4">[15]Global!#REF!</definedName>
    <definedName name="net_op_expenditure_per_RPK_1994" localSheetId="17">[15]Global!#REF!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5">[15]Global!#REF!</definedName>
    <definedName name="net_op_expenditure_per_RPK_1994">[15]Global!#REF!</definedName>
    <definedName name="net_op_expenditure_per_RPK_1995" localSheetId="4">[15]Global!#REF!</definedName>
    <definedName name="net_op_expenditure_per_RPK_1995" localSheetId="17">[15]Global!#REF!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5">[15]Global!#REF!</definedName>
    <definedName name="net_op_expenditure_per_RPK_1995">[15]Global!#REF!</definedName>
    <definedName name="net_op_expenditure_per_RPK_1996" localSheetId="4">[15]Global!#REF!</definedName>
    <definedName name="net_op_expenditure_per_RPK_1996" localSheetId="17">[15]Global!#REF!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5">[15]Global!#REF!</definedName>
    <definedName name="net_op_expenditure_per_RPK_1996">[15]Global!#REF!</definedName>
    <definedName name="net_op_expenditure_per_RPK_1997" localSheetId="4">[15]Global!#REF!</definedName>
    <definedName name="net_op_expenditure_per_RPK_1997" localSheetId="17">[15]Global!#REF!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5">[15]Global!#REF!</definedName>
    <definedName name="net_op_expenditure_per_RPK_1997">[15]Global!#REF!</definedName>
    <definedName name="net_op_expenditure_per_RPK_1998" localSheetId="4">[15]Global!#REF!</definedName>
    <definedName name="net_op_expenditure_per_RPK_1998" localSheetId="17">[15]Global!#REF!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5">[15]Global!#REF!</definedName>
    <definedName name="net_op_expenditure_per_RPK_1998">[15]Global!#REF!</definedName>
    <definedName name="net_op_expenditure_per_RPK_1999" localSheetId="4">[15]Global!#REF!</definedName>
    <definedName name="net_op_expenditure_per_RPK_1999" localSheetId="17">[15]Global!#REF!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5">[15]Global!#REF!</definedName>
    <definedName name="net_op_expenditure_per_RPK_1999">[15]Global!#REF!</definedName>
    <definedName name="net_op_expenditure_per_RPK_2000" localSheetId="4">[15]Global!#REF!</definedName>
    <definedName name="net_op_expenditure_per_RPK_2000" localSheetId="17">[15]Global!#REF!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5">[15]Global!#REF!</definedName>
    <definedName name="net_op_expenditure_per_RPK_2000">[15]Global!#REF!</definedName>
    <definedName name="net_op_expenditure_per_RPK_2001" localSheetId="4">[15]Global!#REF!</definedName>
    <definedName name="net_op_expenditure_per_RPK_2001" localSheetId="17">[15]Global!#REF!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5">[15]Global!#REF!</definedName>
    <definedName name="net_op_expenditure_per_RPK_2001">[15]Global!#REF!</definedName>
    <definedName name="net_op_expenditure_per_RPK_2002" localSheetId="4">[15]Global!#REF!</definedName>
    <definedName name="net_op_expenditure_per_RPK_2002" localSheetId="17">[15]Global!#REF!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5">[15]Global!#REF!</definedName>
    <definedName name="net_op_expenditure_per_RPK_2002">[15]Global!#REF!</definedName>
    <definedName name="net_op_expenditure_per_RPK_2003" localSheetId="4">[15]Global!#REF!</definedName>
    <definedName name="net_op_expenditure_per_RPK_2003" localSheetId="17">[15]Global!#REF!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5">[15]Global!#REF!</definedName>
    <definedName name="net_op_expenditure_per_RPK_2003">[15]Global!#REF!</definedName>
    <definedName name="net_op_expenditure_per_RPK_2004" localSheetId="4">[15]Global!#REF!</definedName>
    <definedName name="net_op_expenditure_per_RPK_2004" localSheetId="17">[15]Global!#REF!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5">[15]Global!#REF!</definedName>
    <definedName name="net_op_expenditure_per_RPK_2004">[15]Global!#REF!</definedName>
    <definedName name="net_op_expenditure_per_RPK_2005" localSheetId="4">[15]Global!#REF!</definedName>
    <definedName name="net_op_expenditure_per_RPK_2005" localSheetId="17">[15]Global!#REF!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5">[15]Global!#REF!</definedName>
    <definedName name="net_op_expenditure_per_RPK_2005">[15]Global!#REF!</definedName>
    <definedName name="net_op_expenditure_per_RPK_2006" localSheetId="4">[15]Global!#REF!</definedName>
    <definedName name="net_op_expenditure_per_RPK_2006" localSheetId="17">[15]Global!#REF!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5">[15]Global!#REF!</definedName>
    <definedName name="net_op_expenditure_per_RPK_2006">[15]Global!#REF!</definedName>
    <definedName name="net_op_expenditure_per_RPK_2007" localSheetId="4">[15]Global!#REF!</definedName>
    <definedName name="net_op_expenditure_per_RPK_2007" localSheetId="17">[15]Global!#REF!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5">[15]Global!#REF!</definedName>
    <definedName name="net_op_expenditure_per_RPK_2007">[15]Global!#REF!</definedName>
    <definedName name="net_op_expenditure_per_RPK_2008" localSheetId="4">[15]Global!#REF!</definedName>
    <definedName name="net_op_expenditure_per_RPK_2008" localSheetId="17">[15]Global!#REF!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5">[15]Global!#REF!</definedName>
    <definedName name="net_op_expenditure_per_RPK_2008">[15]Global!#REF!</definedName>
    <definedName name="net_op_expenditure_per_RPK_2009" localSheetId="4">[15]Global!#REF!</definedName>
    <definedName name="net_op_expenditure_per_RPK_2009" localSheetId="17">[15]Global!#REF!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5">[15]Global!#REF!</definedName>
    <definedName name="net_op_expenditure_per_RPK_2009">[15]Global!#REF!</definedName>
    <definedName name="net_op_expenditure_per_RPK_2010" localSheetId="4">[15]Global!#REF!</definedName>
    <definedName name="net_op_expenditure_per_RPK_2010" localSheetId="17">[15]Global!#REF!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5">[15]Global!#REF!</definedName>
    <definedName name="net_op_expenditure_per_RPK_2010">[15]Global!#REF!</definedName>
    <definedName name="net_op_expenditure_per_RPK_comm" localSheetId="4">[15]Global!#REF!</definedName>
    <definedName name="net_op_expenditure_per_RPK_comm" localSheetId="17">[15]Global!#REF!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5">[15]Global!#REF!</definedName>
    <definedName name="net_op_expenditure_per_RPK_comm">[15]Global!#REF!</definedName>
    <definedName name="net_op_expenditure_per_RPM_1985" localSheetId="4">[15]Global!#REF!</definedName>
    <definedName name="net_op_expenditure_per_RPM_1985" localSheetId="17">[15]Global!#REF!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5">[15]Global!#REF!</definedName>
    <definedName name="net_op_expenditure_per_RPM_1985">[15]Global!#REF!</definedName>
    <definedName name="net_op_expenditure_per_RPM_1986" localSheetId="4">[15]Global!#REF!</definedName>
    <definedName name="net_op_expenditure_per_RPM_1986" localSheetId="17">[15]Global!#REF!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5">[15]Global!#REF!</definedName>
    <definedName name="net_op_expenditure_per_RPM_1986">[15]Global!#REF!</definedName>
    <definedName name="net_op_expenditure_per_RPM_1987" localSheetId="4">[15]Global!#REF!</definedName>
    <definedName name="net_op_expenditure_per_RPM_1987" localSheetId="17">[15]Global!#REF!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5">[15]Global!#REF!</definedName>
    <definedName name="net_op_expenditure_per_RPM_1987">[15]Global!#REF!</definedName>
    <definedName name="net_op_expenditure_per_RPM_1988" localSheetId="4">[15]Global!#REF!</definedName>
    <definedName name="net_op_expenditure_per_RPM_1988" localSheetId="17">[15]Global!#REF!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5">[15]Global!#REF!</definedName>
    <definedName name="net_op_expenditure_per_RPM_1988">[15]Global!#REF!</definedName>
    <definedName name="net_op_expenditure_per_RPM_1989" localSheetId="4">[15]Global!#REF!</definedName>
    <definedName name="net_op_expenditure_per_RPM_1989" localSheetId="17">[15]Global!#REF!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5">[15]Global!#REF!</definedName>
    <definedName name="net_op_expenditure_per_RPM_1989">[15]Global!#REF!</definedName>
    <definedName name="net_op_expenditure_per_RPM_1990" localSheetId="4">[15]Global!#REF!</definedName>
    <definedName name="net_op_expenditure_per_RPM_1990" localSheetId="17">[15]Global!#REF!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5">[15]Global!#REF!</definedName>
    <definedName name="net_op_expenditure_per_RPM_1990">[15]Global!#REF!</definedName>
    <definedName name="net_op_expenditure_per_RPM_1991" localSheetId="4">[15]Global!#REF!</definedName>
    <definedName name="net_op_expenditure_per_RPM_1991" localSheetId="17">[15]Global!#REF!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5">[15]Global!#REF!</definedName>
    <definedName name="net_op_expenditure_per_RPM_1991">[15]Global!#REF!</definedName>
    <definedName name="net_op_expenditure_per_RPM_1992" localSheetId="4">[15]Global!#REF!</definedName>
    <definedName name="net_op_expenditure_per_RPM_1992" localSheetId="17">[15]Global!#REF!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5">[15]Global!#REF!</definedName>
    <definedName name="net_op_expenditure_per_RPM_1992">[15]Global!#REF!</definedName>
    <definedName name="net_op_expenditure_per_RPM_1993" localSheetId="4">[15]Global!#REF!</definedName>
    <definedName name="net_op_expenditure_per_RPM_1993" localSheetId="17">[15]Global!#REF!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5">[15]Global!#REF!</definedName>
    <definedName name="net_op_expenditure_per_RPM_1993">[15]Global!#REF!</definedName>
    <definedName name="net_op_expenditure_per_RPM_1994" localSheetId="4">[15]Global!#REF!</definedName>
    <definedName name="net_op_expenditure_per_RPM_1994" localSheetId="17">[15]Global!#REF!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5">[15]Global!#REF!</definedName>
    <definedName name="net_op_expenditure_per_RPM_1994">[15]Global!#REF!</definedName>
    <definedName name="net_op_expenditure_per_RPM_1995" localSheetId="4">[15]Global!#REF!</definedName>
    <definedName name="net_op_expenditure_per_RPM_1995" localSheetId="17">[15]Global!#REF!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5">[15]Global!#REF!</definedName>
    <definedName name="net_op_expenditure_per_RPM_1995">[15]Global!#REF!</definedName>
    <definedName name="net_op_expenditure_per_RPM_1996" localSheetId="4">[15]Global!#REF!</definedName>
    <definedName name="net_op_expenditure_per_RPM_1996" localSheetId="17">[15]Global!#REF!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5">[15]Global!#REF!</definedName>
    <definedName name="net_op_expenditure_per_RPM_1996">[15]Global!#REF!</definedName>
    <definedName name="net_op_expenditure_per_RPM_1997" localSheetId="4">[15]Global!#REF!</definedName>
    <definedName name="net_op_expenditure_per_RPM_1997" localSheetId="17">[15]Global!#REF!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5">[15]Global!#REF!</definedName>
    <definedName name="net_op_expenditure_per_RPM_1997">[15]Global!#REF!</definedName>
    <definedName name="net_op_expenditure_per_RPM_1998" localSheetId="4">[15]Global!#REF!</definedName>
    <definedName name="net_op_expenditure_per_RPM_1998" localSheetId="17">[15]Global!#REF!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5">[15]Global!#REF!</definedName>
    <definedName name="net_op_expenditure_per_RPM_1998">[15]Global!#REF!</definedName>
    <definedName name="net_op_expenditure_per_RPM_1999" localSheetId="4">[15]Global!#REF!</definedName>
    <definedName name="net_op_expenditure_per_RPM_1999" localSheetId="17">[15]Global!#REF!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5">[15]Global!#REF!</definedName>
    <definedName name="net_op_expenditure_per_RPM_1999">[15]Global!#REF!</definedName>
    <definedName name="net_op_expenditure_per_RPM_2000" localSheetId="4">[15]Global!#REF!</definedName>
    <definedName name="net_op_expenditure_per_RPM_2000" localSheetId="17">[15]Global!#REF!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5">[15]Global!#REF!</definedName>
    <definedName name="net_op_expenditure_per_RPM_2000">[15]Global!#REF!</definedName>
    <definedName name="net_op_expenditure_per_RPM_2001" localSheetId="4">[15]Global!#REF!</definedName>
    <definedName name="net_op_expenditure_per_RPM_2001" localSheetId="17">[15]Global!#REF!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5">[15]Global!#REF!</definedName>
    <definedName name="net_op_expenditure_per_RPM_2001">[15]Global!#REF!</definedName>
    <definedName name="net_op_expenditure_per_RPM_2002" localSheetId="4">[15]Global!#REF!</definedName>
    <definedName name="net_op_expenditure_per_RPM_2002" localSheetId="17">[15]Global!#REF!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5">[15]Global!#REF!</definedName>
    <definedName name="net_op_expenditure_per_RPM_2002">[15]Global!#REF!</definedName>
    <definedName name="net_op_expenditure_per_RPM_2003" localSheetId="4">[15]Global!#REF!</definedName>
    <definedName name="net_op_expenditure_per_RPM_2003" localSheetId="17">[15]Global!#REF!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5">[15]Global!#REF!</definedName>
    <definedName name="net_op_expenditure_per_RPM_2003">[15]Global!#REF!</definedName>
    <definedName name="net_op_expenditure_per_RPM_2004" localSheetId="4">[15]Global!#REF!</definedName>
    <definedName name="net_op_expenditure_per_RPM_2004" localSheetId="17">[15]Global!#REF!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5">[15]Global!#REF!</definedName>
    <definedName name="net_op_expenditure_per_RPM_2004">[15]Global!#REF!</definedName>
    <definedName name="net_op_expenditure_per_RPM_2005" localSheetId="4">[15]Global!#REF!</definedName>
    <definedName name="net_op_expenditure_per_RPM_2005" localSheetId="17">[15]Global!#REF!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5">[15]Global!#REF!</definedName>
    <definedName name="net_op_expenditure_per_RPM_2005">[15]Global!#REF!</definedName>
    <definedName name="net_op_expenditure_per_RPM_2006" localSheetId="4">[15]Global!#REF!</definedName>
    <definedName name="net_op_expenditure_per_RPM_2006" localSheetId="17">[15]Global!#REF!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5">[15]Global!#REF!</definedName>
    <definedName name="net_op_expenditure_per_RPM_2006">[15]Global!#REF!</definedName>
    <definedName name="net_op_expenditure_per_RPM_2007" localSheetId="4">[15]Global!#REF!</definedName>
    <definedName name="net_op_expenditure_per_RPM_2007" localSheetId="17">[15]Global!#REF!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5">[15]Global!#REF!</definedName>
    <definedName name="net_op_expenditure_per_RPM_2007">[15]Global!#REF!</definedName>
    <definedName name="net_op_expenditure_per_RPM_2008" localSheetId="4">[15]Global!#REF!</definedName>
    <definedName name="net_op_expenditure_per_RPM_2008" localSheetId="17">[15]Global!#REF!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5">[15]Global!#REF!</definedName>
    <definedName name="net_op_expenditure_per_RPM_2008">[15]Global!#REF!</definedName>
    <definedName name="net_op_expenditure_per_RPM_2009" localSheetId="4">[15]Global!#REF!</definedName>
    <definedName name="net_op_expenditure_per_RPM_2009" localSheetId="17">[15]Global!#REF!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5">[15]Global!#REF!</definedName>
    <definedName name="net_op_expenditure_per_RPM_2009">[15]Global!#REF!</definedName>
    <definedName name="net_op_expenditure_per_RPM_2010" localSheetId="4">[15]Global!#REF!</definedName>
    <definedName name="net_op_expenditure_per_RPM_2010" localSheetId="17">[15]Global!#REF!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5">[15]Global!#REF!</definedName>
    <definedName name="net_op_expenditure_per_RPM_2010">[15]Global!#REF!</definedName>
    <definedName name="net_op_expenditure_per_RPM_comm" localSheetId="4">[15]Global!#REF!</definedName>
    <definedName name="net_op_expenditure_per_RPM_comm" localSheetId="17">[15]Global!#REF!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5">[15]Global!#REF!</definedName>
    <definedName name="net_op_expenditure_per_RPM_comm">[15]Global!#REF!</definedName>
    <definedName name="net_op_expenditure_per_RTK_1985" localSheetId="4">[15]Global!#REF!</definedName>
    <definedName name="net_op_expenditure_per_RTK_1985" localSheetId="17">[15]Global!#REF!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5">[15]Global!#REF!</definedName>
    <definedName name="net_op_expenditure_per_RTK_1985">[15]Global!#REF!</definedName>
    <definedName name="net_op_expenditure_per_RTK_1986" localSheetId="4">[15]Global!#REF!</definedName>
    <definedName name="net_op_expenditure_per_RTK_1986" localSheetId="17">[15]Global!#REF!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5">[15]Global!#REF!</definedName>
    <definedName name="net_op_expenditure_per_RTK_1986">[15]Global!#REF!</definedName>
    <definedName name="net_op_expenditure_per_RTK_1987" localSheetId="4">[15]Global!#REF!</definedName>
    <definedName name="net_op_expenditure_per_RTK_1987" localSheetId="17">[15]Global!#REF!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5">[15]Global!#REF!</definedName>
    <definedName name="net_op_expenditure_per_RTK_1987">[15]Global!#REF!</definedName>
    <definedName name="net_op_expenditure_per_RTK_1988" localSheetId="4">[15]Global!#REF!</definedName>
    <definedName name="net_op_expenditure_per_RTK_1988" localSheetId="17">[15]Global!#REF!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5">[15]Global!#REF!</definedName>
    <definedName name="net_op_expenditure_per_RTK_1988">[15]Global!#REF!</definedName>
    <definedName name="net_op_expenditure_per_RTK_1989" localSheetId="4">[15]Global!#REF!</definedName>
    <definedName name="net_op_expenditure_per_RTK_1989" localSheetId="17">[15]Global!#REF!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5">[15]Global!#REF!</definedName>
    <definedName name="net_op_expenditure_per_RTK_1989">[15]Global!#REF!</definedName>
    <definedName name="net_op_expenditure_per_RTK_1990" localSheetId="4">[15]Global!#REF!</definedName>
    <definedName name="net_op_expenditure_per_RTK_1990" localSheetId="17">[15]Global!#REF!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5">[15]Global!#REF!</definedName>
    <definedName name="net_op_expenditure_per_RTK_1990">[15]Global!#REF!</definedName>
    <definedName name="net_op_expenditure_per_RTK_1991" localSheetId="4">[15]Global!#REF!</definedName>
    <definedName name="net_op_expenditure_per_RTK_1991" localSheetId="17">[15]Global!#REF!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5">[15]Global!#REF!</definedName>
    <definedName name="net_op_expenditure_per_RTK_1991">[15]Global!#REF!</definedName>
    <definedName name="net_op_expenditure_per_RTK_1992" localSheetId="4">[15]Global!#REF!</definedName>
    <definedName name="net_op_expenditure_per_RTK_1992" localSheetId="17">[15]Global!#REF!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5">[15]Global!#REF!</definedName>
    <definedName name="net_op_expenditure_per_RTK_1992">[15]Global!#REF!</definedName>
    <definedName name="net_op_expenditure_per_RTK_1993" localSheetId="4">[15]Global!#REF!</definedName>
    <definedName name="net_op_expenditure_per_RTK_1993" localSheetId="17">[15]Global!#REF!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5">[15]Global!#REF!</definedName>
    <definedName name="net_op_expenditure_per_RTK_1993">[15]Global!#REF!</definedName>
    <definedName name="net_op_expenditure_per_RTK_1994" localSheetId="4">[15]Global!#REF!</definedName>
    <definedName name="net_op_expenditure_per_RTK_1994" localSheetId="17">[15]Global!#REF!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5">[15]Global!#REF!</definedName>
    <definedName name="net_op_expenditure_per_RTK_1994">[15]Global!#REF!</definedName>
    <definedName name="net_op_expenditure_per_RTK_1995" localSheetId="4">[15]Global!#REF!</definedName>
    <definedName name="net_op_expenditure_per_RTK_1995" localSheetId="17">[15]Global!#REF!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5">[15]Global!#REF!</definedName>
    <definedName name="net_op_expenditure_per_RTK_1995">[15]Global!#REF!</definedName>
    <definedName name="net_op_expenditure_per_RTK_1996" localSheetId="4">[15]Global!#REF!</definedName>
    <definedName name="net_op_expenditure_per_RTK_1996" localSheetId="17">[15]Global!#REF!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5">[15]Global!#REF!</definedName>
    <definedName name="net_op_expenditure_per_RTK_1996">[15]Global!#REF!</definedName>
    <definedName name="net_op_expenditure_per_RTK_1997" localSheetId="4">[15]Global!#REF!</definedName>
    <definedName name="net_op_expenditure_per_RTK_1997" localSheetId="17">[15]Global!#REF!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5">[15]Global!#REF!</definedName>
    <definedName name="net_op_expenditure_per_RTK_1997">[15]Global!#REF!</definedName>
    <definedName name="net_op_expenditure_per_RTK_1998" localSheetId="4">[15]Global!#REF!</definedName>
    <definedName name="net_op_expenditure_per_RTK_1998" localSheetId="17">[15]Global!#REF!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5">[15]Global!#REF!</definedName>
    <definedName name="net_op_expenditure_per_RTK_1998">[15]Global!#REF!</definedName>
    <definedName name="net_op_expenditure_per_RTK_1999" localSheetId="4">[15]Global!#REF!</definedName>
    <definedName name="net_op_expenditure_per_RTK_1999" localSheetId="17">[15]Global!#REF!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5">[15]Global!#REF!</definedName>
    <definedName name="net_op_expenditure_per_RTK_1999">[15]Global!#REF!</definedName>
    <definedName name="net_op_expenditure_per_RTK_2000" localSheetId="4">[15]Global!#REF!</definedName>
    <definedName name="net_op_expenditure_per_RTK_2000" localSheetId="17">[15]Global!#REF!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5">[15]Global!#REF!</definedName>
    <definedName name="net_op_expenditure_per_RTK_2000">[15]Global!#REF!</definedName>
    <definedName name="net_op_expenditure_per_RTK_2001" localSheetId="4">[15]Global!#REF!</definedName>
    <definedName name="net_op_expenditure_per_RTK_2001" localSheetId="17">[15]Global!#REF!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5">[15]Global!#REF!</definedName>
    <definedName name="net_op_expenditure_per_RTK_2001">[15]Global!#REF!</definedName>
    <definedName name="net_op_expenditure_per_RTK_2002" localSheetId="4">[15]Global!#REF!</definedName>
    <definedName name="net_op_expenditure_per_RTK_2002" localSheetId="17">[15]Global!#REF!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5">[15]Global!#REF!</definedName>
    <definedName name="net_op_expenditure_per_RTK_2002">[15]Global!#REF!</definedName>
    <definedName name="net_op_expenditure_per_RTK_2003" localSheetId="4">[15]Global!#REF!</definedName>
    <definedName name="net_op_expenditure_per_RTK_2003" localSheetId="17">[15]Global!#REF!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5">[15]Global!#REF!</definedName>
    <definedName name="net_op_expenditure_per_RTK_2003">[15]Global!#REF!</definedName>
    <definedName name="net_op_expenditure_per_RTK_2004" localSheetId="4">[15]Global!#REF!</definedName>
    <definedName name="net_op_expenditure_per_RTK_2004" localSheetId="17">[15]Global!#REF!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5">[15]Global!#REF!</definedName>
    <definedName name="net_op_expenditure_per_RTK_2004">[15]Global!#REF!</definedName>
    <definedName name="net_op_expenditure_per_RTK_2005" localSheetId="4">[15]Global!#REF!</definedName>
    <definedName name="net_op_expenditure_per_RTK_2005" localSheetId="17">[15]Global!#REF!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5">[15]Global!#REF!</definedName>
    <definedName name="net_op_expenditure_per_RTK_2005">[15]Global!#REF!</definedName>
    <definedName name="net_op_expenditure_per_RTK_2006" localSheetId="4">[15]Global!#REF!</definedName>
    <definedName name="net_op_expenditure_per_RTK_2006" localSheetId="17">[15]Global!#REF!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5">[15]Global!#REF!</definedName>
    <definedName name="net_op_expenditure_per_RTK_2006">[15]Global!#REF!</definedName>
    <definedName name="net_op_expenditure_per_RTK_2007" localSheetId="4">[15]Global!#REF!</definedName>
    <definedName name="net_op_expenditure_per_RTK_2007" localSheetId="17">[15]Global!#REF!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5">[15]Global!#REF!</definedName>
    <definedName name="net_op_expenditure_per_RTK_2007">[15]Global!#REF!</definedName>
    <definedName name="net_op_expenditure_per_RTK_2008" localSheetId="4">[15]Global!#REF!</definedName>
    <definedName name="net_op_expenditure_per_RTK_2008" localSheetId="17">[15]Global!#REF!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5">[15]Global!#REF!</definedName>
    <definedName name="net_op_expenditure_per_RTK_2008">[15]Global!#REF!</definedName>
    <definedName name="net_op_expenditure_per_RTK_2009" localSheetId="4">[15]Global!#REF!</definedName>
    <definedName name="net_op_expenditure_per_RTK_2009" localSheetId="17">[15]Global!#REF!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5">[15]Global!#REF!</definedName>
    <definedName name="net_op_expenditure_per_RTK_2009">[15]Global!#REF!</definedName>
    <definedName name="net_op_expenditure_per_RTK_2010" localSheetId="4">[15]Global!#REF!</definedName>
    <definedName name="net_op_expenditure_per_RTK_2010" localSheetId="17">[15]Global!#REF!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5">[15]Global!#REF!</definedName>
    <definedName name="net_op_expenditure_per_RTK_2010">[15]Global!#REF!</definedName>
    <definedName name="net_op_expenditure_per_RTK_comm" localSheetId="4">[15]Global!#REF!</definedName>
    <definedName name="net_op_expenditure_per_RTK_comm" localSheetId="17">[15]Global!#REF!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5">[15]Global!#REF!</definedName>
    <definedName name="net_op_expenditure_per_RTK_comm">[15]Global!#REF!</definedName>
    <definedName name="net_op_expenditure_per_RTM_1985" localSheetId="4">[15]Global!#REF!</definedName>
    <definedName name="net_op_expenditure_per_RTM_1985" localSheetId="17">[15]Global!#REF!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5">[15]Global!#REF!</definedName>
    <definedName name="net_op_expenditure_per_RTM_1985">[15]Global!#REF!</definedName>
    <definedName name="net_op_expenditure_per_RTM_1986" localSheetId="4">[15]Global!#REF!</definedName>
    <definedName name="net_op_expenditure_per_RTM_1986" localSheetId="17">[15]Global!#REF!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5">[15]Global!#REF!</definedName>
    <definedName name="net_op_expenditure_per_RTM_1986">[15]Global!#REF!</definedName>
    <definedName name="net_op_expenditure_per_RTM_1987" localSheetId="4">[15]Global!#REF!</definedName>
    <definedName name="net_op_expenditure_per_RTM_1987" localSheetId="17">[15]Global!#REF!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5">[15]Global!#REF!</definedName>
    <definedName name="net_op_expenditure_per_RTM_1987">[15]Global!#REF!</definedName>
    <definedName name="net_op_expenditure_per_RTM_1988" localSheetId="4">[15]Global!#REF!</definedName>
    <definedName name="net_op_expenditure_per_RTM_1988" localSheetId="17">[15]Global!#REF!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5">[15]Global!#REF!</definedName>
    <definedName name="net_op_expenditure_per_RTM_1988">[15]Global!#REF!</definedName>
    <definedName name="net_op_expenditure_per_RTM_1989" localSheetId="4">[15]Global!#REF!</definedName>
    <definedName name="net_op_expenditure_per_RTM_1989" localSheetId="17">[15]Global!#REF!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5">[15]Global!#REF!</definedName>
    <definedName name="net_op_expenditure_per_RTM_1989">[15]Global!#REF!</definedName>
    <definedName name="net_op_expenditure_per_RTM_1990" localSheetId="4">[15]Global!#REF!</definedName>
    <definedName name="net_op_expenditure_per_RTM_1990" localSheetId="17">[15]Global!#REF!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5">[15]Global!#REF!</definedName>
    <definedName name="net_op_expenditure_per_RTM_1990">[15]Global!#REF!</definedName>
    <definedName name="net_op_expenditure_per_RTM_1991" localSheetId="4">[15]Global!#REF!</definedName>
    <definedName name="net_op_expenditure_per_RTM_1991" localSheetId="17">[15]Global!#REF!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5">[15]Global!#REF!</definedName>
    <definedName name="net_op_expenditure_per_RTM_1991">[15]Global!#REF!</definedName>
    <definedName name="net_op_expenditure_per_RTM_1992" localSheetId="4">[15]Global!#REF!</definedName>
    <definedName name="net_op_expenditure_per_RTM_1992" localSheetId="17">[15]Global!#REF!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5">[15]Global!#REF!</definedName>
    <definedName name="net_op_expenditure_per_RTM_1992">[15]Global!#REF!</definedName>
    <definedName name="net_op_expenditure_per_RTM_1993" localSheetId="4">[15]Global!#REF!</definedName>
    <definedName name="net_op_expenditure_per_RTM_1993" localSheetId="17">[15]Global!#REF!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5">[15]Global!#REF!</definedName>
    <definedName name="net_op_expenditure_per_RTM_1993">[15]Global!#REF!</definedName>
    <definedName name="net_op_expenditure_per_RTM_1994" localSheetId="4">[15]Global!#REF!</definedName>
    <definedName name="net_op_expenditure_per_RTM_1994" localSheetId="17">[15]Global!#REF!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5">[15]Global!#REF!</definedName>
    <definedName name="net_op_expenditure_per_RTM_1994">[15]Global!#REF!</definedName>
    <definedName name="net_op_expenditure_per_RTM_1995" localSheetId="4">[15]Global!#REF!</definedName>
    <definedName name="net_op_expenditure_per_RTM_1995" localSheetId="17">[15]Global!#REF!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5">[15]Global!#REF!</definedName>
    <definedName name="net_op_expenditure_per_RTM_1995">[15]Global!#REF!</definedName>
    <definedName name="net_op_expenditure_per_RTM_1996" localSheetId="4">[15]Global!#REF!</definedName>
    <definedName name="net_op_expenditure_per_RTM_1996" localSheetId="17">[15]Global!#REF!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5">[15]Global!#REF!</definedName>
    <definedName name="net_op_expenditure_per_RTM_1996">[15]Global!#REF!</definedName>
    <definedName name="net_op_expenditure_per_RTM_1997" localSheetId="4">[15]Global!#REF!</definedName>
    <definedName name="net_op_expenditure_per_RTM_1997" localSheetId="17">[15]Global!#REF!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5">[15]Global!#REF!</definedName>
    <definedName name="net_op_expenditure_per_RTM_1997">[15]Global!#REF!</definedName>
    <definedName name="net_op_expenditure_per_RTM_1998" localSheetId="4">[15]Global!#REF!</definedName>
    <definedName name="net_op_expenditure_per_RTM_1998" localSheetId="17">[15]Global!#REF!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5">[15]Global!#REF!</definedName>
    <definedName name="net_op_expenditure_per_RTM_1998">[15]Global!#REF!</definedName>
    <definedName name="net_op_expenditure_per_RTM_1999" localSheetId="4">[15]Global!#REF!</definedName>
    <definedName name="net_op_expenditure_per_RTM_1999" localSheetId="17">[15]Global!#REF!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5">[15]Global!#REF!</definedName>
    <definedName name="net_op_expenditure_per_RTM_1999">[15]Global!#REF!</definedName>
    <definedName name="net_op_expenditure_per_RTM_2000" localSheetId="4">[15]Global!#REF!</definedName>
    <definedName name="net_op_expenditure_per_RTM_2000" localSheetId="17">[15]Global!#REF!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5">[15]Global!#REF!</definedName>
    <definedName name="net_op_expenditure_per_RTM_2000">[15]Global!#REF!</definedName>
    <definedName name="net_op_expenditure_per_RTM_2001" localSheetId="4">[15]Global!#REF!</definedName>
    <definedName name="net_op_expenditure_per_RTM_2001" localSheetId="17">[15]Global!#REF!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5">[15]Global!#REF!</definedName>
    <definedName name="net_op_expenditure_per_RTM_2001">[15]Global!#REF!</definedName>
    <definedName name="net_op_expenditure_per_RTM_2002" localSheetId="4">[15]Global!#REF!</definedName>
    <definedName name="net_op_expenditure_per_RTM_2002" localSheetId="17">[15]Global!#REF!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5">[15]Global!#REF!</definedName>
    <definedName name="net_op_expenditure_per_RTM_2002">[15]Global!#REF!</definedName>
    <definedName name="net_op_expenditure_per_RTM_2003" localSheetId="4">[15]Global!#REF!</definedName>
    <definedName name="net_op_expenditure_per_RTM_2003" localSheetId="17">[15]Global!#REF!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5">[15]Global!#REF!</definedName>
    <definedName name="net_op_expenditure_per_RTM_2003">[15]Global!#REF!</definedName>
    <definedName name="net_op_expenditure_per_RTM_2004" localSheetId="4">[15]Global!#REF!</definedName>
    <definedName name="net_op_expenditure_per_RTM_2004" localSheetId="17">[15]Global!#REF!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5">[15]Global!#REF!</definedName>
    <definedName name="net_op_expenditure_per_RTM_2004">[15]Global!#REF!</definedName>
    <definedName name="net_op_expenditure_per_RTM_2005" localSheetId="4">[15]Global!#REF!</definedName>
    <definedName name="net_op_expenditure_per_RTM_2005" localSheetId="17">[15]Global!#REF!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5">[15]Global!#REF!</definedName>
    <definedName name="net_op_expenditure_per_RTM_2005">[15]Global!#REF!</definedName>
    <definedName name="net_op_expenditure_per_RTM_2006" localSheetId="4">[15]Global!#REF!</definedName>
    <definedName name="net_op_expenditure_per_RTM_2006" localSheetId="17">[15]Global!#REF!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5">[15]Global!#REF!</definedName>
    <definedName name="net_op_expenditure_per_RTM_2006">[15]Global!#REF!</definedName>
    <definedName name="net_op_expenditure_per_RTM_2007" localSheetId="4">[15]Global!#REF!</definedName>
    <definedName name="net_op_expenditure_per_RTM_2007" localSheetId="17">[15]Global!#REF!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5">[15]Global!#REF!</definedName>
    <definedName name="net_op_expenditure_per_RTM_2007">[15]Global!#REF!</definedName>
    <definedName name="net_op_expenditure_per_RTM_2008" localSheetId="4">[15]Global!#REF!</definedName>
    <definedName name="net_op_expenditure_per_RTM_2008" localSheetId="17">[15]Global!#REF!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5">[15]Global!#REF!</definedName>
    <definedName name="net_op_expenditure_per_RTM_2008">[15]Global!#REF!</definedName>
    <definedName name="net_op_expenditure_per_RTM_2009" localSheetId="4">[15]Global!#REF!</definedName>
    <definedName name="net_op_expenditure_per_RTM_2009" localSheetId="17">[15]Global!#REF!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5">[15]Global!#REF!</definedName>
    <definedName name="net_op_expenditure_per_RTM_2009">[15]Global!#REF!</definedName>
    <definedName name="net_op_expenditure_per_RTM_2010" localSheetId="4">[15]Global!#REF!</definedName>
    <definedName name="net_op_expenditure_per_RTM_2010" localSheetId="17">[15]Global!#REF!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5">[15]Global!#REF!</definedName>
    <definedName name="net_op_expenditure_per_RTM_2010">[15]Global!#REF!</definedName>
    <definedName name="net_op_expenditure_per_RTM_comm" localSheetId="4">[15]Global!#REF!</definedName>
    <definedName name="net_op_expenditure_per_RTM_comm" localSheetId="17">[15]Global!#REF!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5">[15]Global!#REF!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7">#REF!</definedName>
    <definedName name="Net_profit" localSheetId="5">#REF!</definedName>
    <definedName name="Net_profit" localSheetId="9">#REF!</definedName>
    <definedName name="Net_profit" localSheetId="2">#REF!</definedName>
    <definedName name="Net_profit" localSheetId="25">#REF!</definedName>
    <definedName name="Net_profit">#REF!</definedName>
    <definedName name="Net_Profit_after_Minorities" localSheetId="4">#REF!</definedName>
    <definedName name="Net_Profit_after_Minorities" localSheetId="17">#REF!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5">#REF!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7">#REF!</definedName>
    <definedName name="Net_Working_Capital" localSheetId="5">#REF!</definedName>
    <definedName name="Net_Working_Capital" localSheetId="9">#REF!</definedName>
    <definedName name="Net_Working_Capital" localSheetId="2">#REF!</definedName>
    <definedName name="Net_Working_Capital" localSheetId="25">#REF!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7">#REF!</definedName>
    <definedName name="Net_Worth_Share__DM" localSheetId="5">#REF!</definedName>
    <definedName name="Net_Worth_Share__DM" localSheetId="9">#REF!</definedName>
    <definedName name="Net_Worth_Share__DM" localSheetId="2">#REF!</definedName>
    <definedName name="Net_Worth_Share__DM" localSheetId="25">#REF!</definedName>
    <definedName name="Net_Worth_Share__DM">#REF!</definedName>
    <definedName name="NETSALES" localSheetId="4">#REF!</definedName>
    <definedName name="NETSALES" localSheetId="17">#REF!</definedName>
    <definedName name="NETSALES" localSheetId="5">#REF!</definedName>
    <definedName name="NETSALES" localSheetId="9">#REF!</definedName>
    <definedName name="NETSALES" localSheetId="2">#REF!</definedName>
    <definedName name="NETSALES" localSheetId="25">#REF!</definedName>
    <definedName name="NETSALES">#REF!</definedName>
    <definedName name="nettoskuld" localSheetId="4">[7]bilisva!#REF!</definedName>
    <definedName name="nettoskuld" localSheetId="17">[7]bilisva!#REF!</definedName>
    <definedName name="nettoskuld" localSheetId="5">[7]bilisva!#REF!</definedName>
    <definedName name="nettoskuld" localSheetId="9">[7]bilisva!#REF!</definedName>
    <definedName name="nettoskuld" localSheetId="2">[7]bilisva!#REF!</definedName>
    <definedName name="nettoskuld" localSheetId="25">[7]bilisva!#REF!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7">#REF!</definedName>
    <definedName name="NIBDEBT" localSheetId="5">#REF!</definedName>
    <definedName name="NIBDEBT" localSheetId="9">#REF!</definedName>
    <definedName name="NIBDEBT" localSheetId="2">#REF!</definedName>
    <definedName name="NIBDEBT" localSheetId="25">#REF!</definedName>
    <definedName name="NIBDEBT">#REF!</definedName>
    <definedName name="NINT" localSheetId="4">#REF!</definedName>
    <definedName name="NINT" localSheetId="17">#REF!</definedName>
    <definedName name="NINT" localSheetId="5">#REF!</definedName>
    <definedName name="NINT" localSheetId="9">#REF!</definedName>
    <definedName name="NINT" localSheetId="2">#REF!</definedName>
    <definedName name="NINT" localSheetId="25">#REF!</definedName>
    <definedName name="NINT">#REF!</definedName>
    <definedName name="NOK">[2]CCY!$D$762</definedName>
    <definedName name="Non_recurring_costs" localSheetId="4">#REF!</definedName>
    <definedName name="Non_recurring_costs" localSheetId="17">#REF!</definedName>
    <definedName name="Non_recurring_costs" localSheetId="5">#REF!</definedName>
    <definedName name="Non_recurring_costs" localSheetId="9">#REF!</definedName>
    <definedName name="Non_recurring_costs" localSheetId="2">#REF!</definedName>
    <definedName name="Non_recurring_costs" localSheetId="25">#REF!</definedName>
    <definedName name="Non_recurring_costs">#REF!</definedName>
    <definedName name="Non_recurring_income" localSheetId="4">#REF!</definedName>
    <definedName name="Non_recurring_income" localSheetId="17">#REF!</definedName>
    <definedName name="Non_recurring_income" localSheetId="5">#REF!</definedName>
    <definedName name="Non_recurring_income" localSheetId="9">#REF!</definedName>
    <definedName name="Non_recurring_income" localSheetId="2">#REF!</definedName>
    <definedName name="Non_recurring_income" localSheetId="25">#REF!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7">[8]NOPAT_VDF!#REF!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5">[8]NOPAT_VDF!#REF!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7">[8]NOPAT_VDF!#REF!</definedName>
    <definedName name="NOPAT_Share" localSheetId="5">[8]NOPAT_VDF!#REF!</definedName>
    <definedName name="NOPAT_Share" localSheetId="9">[8]NOPAT_VDF!#REF!</definedName>
    <definedName name="NOPAT_Share" localSheetId="2">[8]NOPAT_VDF!#REF!</definedName>
    <definedName name="NOPAT_Share" localSheetId="25">[8]NOPAT_VDF!#REF!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7">'[3]DCF old'!#REF!</definedName>
    <definedName name="noplat_impg" localSheetId="5">'[3]DCF old'!#REF!</definedName>
    <definedName name="noplat_impg" localSheetId="9">'[3]DCF old'!#REF!</definedName>
    <definedName name="noplat_impg" localSheetId="2">'[3]DCF old'!#REF!</definedName>
    <definedName name="noplat_impg" localSheetId="25">'[3]DCF old'!#REF!</definedName>
    <definedName name="noplat_impg">'[3]DCF old'!#REF!</definedName>
    <definedName name="noplat_p2">'[3]DCF old'!$V$13</definedName>
    <definedName name="noplat_value" localSheetId="4">'[3]DCF old'!#REF!</definedName>
    <definedName name="noplat_value" localSheetId="17">'[3]DCF old'!#REF!</definedName>
    <definedName name="noplat_value" localSheetId="5">'[3]DCF old'!#REF!</definedName>
    <definedName name="noplat_value" localSheetId="9">'[3]DCF old'!#REF!</definedName>
    <definedName name="noplat_value" localSheetId="2">'[3]DCF old'!#REF!</definedName>
    <definedName name="noplat_value" localSheetId="25">'[3]DCF old'!#REF!</definedName>
    <definedName name="noplat_value">'[3]DCF old'!#REF!</definedName>
    <definedName name="norm_eq_ratio" localSheetId="4">'[3]DCF old'!#REF!</definedName>
    <definedName name="norm_eq_ratio" localSheetId="17">'[3]DCF old'!#REF!</definedName>
    <definedName name="norm_eq_ratio" localSheetId="5">'[3]DCF old'!#REF!</definedName>
    <definedName name="norm_eq_ratio" localSheetId="9">'[3]DCF old'!#REF!</definedName>
    <definedName name="norm_eq_ratio" localSheetId="2">'[3]DCF old'!#REF!</definedName>
    <definedName name="norm_eq_ratio" localSheetId="25">'[3]DCF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7">#REF!</definedName>
    <definedName name="Normal_est" localSheetId="5">#REF!</definedName>
    <definedName name="Normal_est" localSheetId="9">#REF!</definedName>
    <definedName name="Normal_est" localSheetId="2">#REF!</definedName>
    <definedName name="Normal_est" localSheetId="25">#REF!</definedName>
    <definedName name="Normal_est">#REF!</definedName>
    <definedName name="NormalYear" localSheetId="4">#REF!</definedName>
    <definedName name="NormalYear" localSheetId="17">#REF!</definedName>
    <definedName name="NormalYear" localSheetId="5">#REF!</definedName>
    <definedName name="NormalYear" localSheetId="9">#REF!</definedName>
    <definedName name="NormalYear" localSheetId="2">#REF!</definedName>
    <definedName name="NormalYear" localSheetId="25">#REF!</definedName>
    <definedName name="NormalYear">#REF!</definedName>
    <definedName name="North_America" localSheetId="4">#REF!</definedName>
    <definedName name="North_America" localSheetId="17">#REF!</definedName>
    <definedName name="North_America" localSheetId="5">#REF!</definedName>
    <definedName name="North_America" localSheetId="9">#REF!</definedName>
    <definedName name="North_America" localSheetId="2">#REF!</definedName>
    <definedName name="North_America" localSheetId="25">#REF!</definedName>
    <definedName name="North_America">#REF!</definedName>
    <definedName name="North_America_w" localSheetId="4">#REF!</definedName>
    <definedName name="North_America_w" localSheetId="17">#REF!</definedName>
    <definedName name="North_America_w" localSheetId="5">#REF!</definedName>
    <definedName name="North_America_w" localSheetId="9">#REF!</definedName>
    <definedName name="North_America_w" localSheetId="2">#REF!</definedName>
    <definedName name="North_America_w" localSheetId="25">#REF!</definedName>
    <definedName name="North_America_w">#REF!</definedName>
    <definedName name="nos" localSheetId="4">'[3]DCF old'!#REF!</definedName>
    <definedName name="nos" localSheetId="17">'[3]DCF old'!#REF!</definedName>
    <definedName name="nos" localSheetId="5">'[3]DCF old'!#REF!</definedName>
    <definedName name="nos" localSheetId="9">'[3]DCF old'!#REF!</definedName>
    <definedName name="nos" localSheetId="2">'[3]DCF old'!#REF!</definedName>
    <definedName name="nos" localSheetId="25">'[3]DCF old'!#REF!</definedName>
    <definedName name="nos">'[3]DCF old'!#REF!</definedName>
    <definedName name="nos_fd" localSheetId="4">'[3]DCF old'!#REF!</definedName>
    <definedName name="nos_fd" localSheetId="17">'[3]DCF old'!#REF!</definedName>
    <definedName name="nos_fd" localSheetId="5">'[3]DCF old'!#REF!</definedName>
    <definedName name="nos_fd" localSheetId="9">'[3]DCF old'!#REF!</definedName>
    <definedName name="nos_fd" localSheetId="2">'[3]DCF old'!#REF!</definedName>
    <definedName name="nos_fd" localSheetId="25">'[3]DCF old'!#REF!</definedName>
    <definedName name="nos_fd">'[3]DCF old'!#REF!</definedName>
    <definedName name="noshares">'[3]DCF old'!$C$24</definedName>
    <definedName name="Nosint" localSheetId="4">#REF!</definedName>
    <definedName name="Nosint" localSheetId="17">#REF!</definedName>
    <definedName name="Nosint" localSheetId="5">#REF!</definedName>
    <definedName name="Nosint" localSheetId="9">#REF!</definedName>
    <definedName name="Nosint" localSheetId="2">#REF!</definedName>
    <definedName name="Nosint" localSheetId="25">#REF!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7">#REF!</definedName>
    <definedName name="NWC" localSheetId="5">#REF!</definedName>
    <definedName name="NWC" localSheetId="9">#REF!</definedName>
    <definedName name="NWC" localSheetId="2">#REF!</definedName>
    <definedName name="NWC" localSheetId="25">#REF!</definedName>
    <definedName name="NWC">#REF!</definedName>
    <definedName name="Nyckeltal" localSheetId="4">#REF!</definedName>
    <definedName name="Nyckeltal" localSheetId="17">#REF!</definedName>
    <definedName name="Nyckeltal" localSheetId="5">#REF!</definedName>
    <definedName name="Nyckeltal" localSheetId="9">#REF!</definedName>
    <definedName name="Nyckeltal" localSheetId="2">#REF!</definedName>
    <definedName name="Nyckeltal" localSheetId="25">#REF!</definedName>
    <definedName name="Nyckeltal">#REF!</definedName>
    <definedName name="Obs_00" localSheetId="4">#REF!</definedName>
    <definedName name="Obs_00" localSheetId="17">#REF!</definedName>
    <definedName name="Obs_00" localSheetId="5">#REF!</definedName>
    <definedName name="Obs_00" localSheetId="9">#REF!</definedName>
    <definedName name="Obs_00" localSheetId="2">#REF!</definedName>
    <definedName name="Obs_00" localSheetId="25">#REF!</definedName>
    <definedName name="Obs_00">#REF!</definedName>
    <definedName name="Obs_001" localSheetId="4">#REF!</definedName>
    <definedName name="Obs_001" localSheetId="17">#REF!</definedName>
    <definedName name="Obs_001" localSheetId="5">#REF!</definedName>
    <definedName name="Obs_001" localSheetId="9">#REF!</definedName>
    <definedName name="Obs_001" localSheetId="2">#REF!</definedName>
    <definedName name="Obs_001" localSheetId="25">#REF!</definedName>
    <definedName name="Obs_001">#REF!</definedName>
    <definedName name="Obs_002" localSheetId="4">#REF!</definedName>
    <definedName name="Obs_002" localSheetId="17">#REF!</definedName>
    <definedName name="Obs_002" localSheetId="5">#REF!</definedName>
    <definedName name="Obs_002" localSheetId="9">#REF!</definedName>
    <definedName name="Obs_002" localSheetId="2">#REF!</definedName>
    <definedName name="Obs_002" localSheetId="25">#REF!</definedName>
    <definedName name="Obs_002">#REF!</definedName>
    <definedName name="Obs_003" localSheetId="4">#REF!</definedName>
    <definedName name="Obs_003" localSheetId="17">#REF!</definedName>
    <definedName name="Obs_003" localSheetId="5">#REF!</definedName>
    <definedName name="Obs_003" localSheetId="9">#REF!</definedName>
    <definedName name="Obs_003" localSheetId="2">#REF!</definedName>
    <definedName name="Obs_003" localSheetId="25">#REF!</definedName>
    <definedName name="Obs_003">#REF!</definedName>
    <definedName name="Obs_004" localSheetId="4">#REF!</definedName>
    <definedName name="Obs_004" localSheetId="17">#REF!</definedName>
    <definedName name="Obs_004" localSheetId="5">#REF!</definedName>
    <definedName name="Obs_004" localSheetId="9">#REF!</definedName>
    <definedName name="Obs_004" localSheetId="2">#REF!</definedName>
    <definedName name="Obs_004" localSheetId="25">#REF!</definedName>
    <definedName name="Obs_004">#REF!</definedName>
    <definedName name="Obs_01" localSheetId="4">#REF!</definedName>
    <definedName name="Obs_01" localSheetId="17">#REF!</definedName>
    <definedName name="Obs_01" localSheetId="5">#REF!</definedName>
    <definedName name="Obs_01" localSheetId="9">#REF!</definedName>
    <definedName name="Obs_01" localSheetId="2">#REF!</definedName>
    <definedName name="Obs_01" localSheetId="25">#REF!</definedName>
    <definedName name="Obs_01">#REF!</definedName>
    <definedName name="Obs_011" localSheetId="4">#REF!</definedName>
    <definedName name="Obs_011" localSheetId="17">#REF!</definedName>
    <definedName name="Obs_011" localSheetId="5">#REF!</definedName>
    <definedName name="Obs_011" localSheetId="9">#REF!</definedName>
    <definedName name="Obs_011" localSheetId="2">#REF!</definedName>
    <definedName name="Obs_011" localSheetId="25">#REF!</definedName>
    <definedName name="Obs_011">#REF!</definedName>
    <definedName name="Obs_012" localSheetId="4">#REF!</definedName>
    <definedName name="Obs_012" localSheetId="17">#REF!</definedName>
    <definedName name="Obs_012" localSheetId="5">#REF!</definedName>
    <definedName name="Obs_012" localSheetId="9">#REF!</definedName>
    <definedName name="Obs_012" localSheetId="2">#REF!</definedName>
    <definedName name="Obs_012" localSheetId="25">#REF!</definedName>
    <definedName name="Obs_012">#REF!</definedName>
    <definedName name="Obs_013" localSheetId="4">#REF!</definedName>
    <definedName name="Obs_013" localSheetId="17">#REF!</definedName>
    <definedName name="Obs_013" localSheetId="5">#REF!</definedName>
    <definedName name="Obs_013" localSheetId="9">#REF!</definedName>
    <definedName name="Obs_013" localSheetId="2">#REF!</definedName>
    <definedName name="Obs_013" localSheetId="25">#REF!</definedName>
    <definedName name="Obs_013">#REF!</definedName>
    <definedName name="Obs_014" localSheetId="4">#REF!</definedName>
    <definedName name="Obs_014" localSheetId="17">#REF!</definedName>
    <definedName name="Obs_014" localSheetId="5">#REF!</definedName>
    <definedName name="Obs_014" localSheetId="9">#REF!</definedName>
    <definedName name="Obs_014" localSheetId="2">#REF!</definedName>
    <definedName name="Obs_014" localSheetId="25">#REF!</definedName>
    <definedName name="Obs_014">#REF!</definedName>
    <definedName name="Obs_02" localSheetId="4">#REF!</definedName>
    <definedName name="Obs_02" localSheetId="17">#REF!</definedName>
    <definedName name="Obs_02" localSheetId="5">#REF!</definedName>
    <definedName name="Obs_02" localSheetId="9">#REF!</definedName>
    <definedName name="Obs_02" localSheetId="2">#REF!</definedName>
    <definedName name="Obs_02" localSheetId="25">#REF!</definedName>
    <definedName name="Obs_02">#REF!</definedName>
    <definedName name="Obs_021" localSheetId="4">#REF!</definedName>
    <definedName name="Obs_021" localSheetId="17">#REF!</definedName>
    <definedName name="Obs_021" localSheetId="5">#REF!</definedName>
    <definedName name="Obs_021" localSheetId="9">#REF!</definedName>
    <definedName name="Obs_021" localSheetId="2">#REF!</definedName>
    <definedName name="Obs_021" localSheetId="25">#REF!</definedName>
    <definedName name="Obs_021">#REF!</definedName>
    <definedName name="Obs_022" localSheetId="4">#REF!</definedName>
    <definedName name="Obs_022" localSheetId="17">#REF!</definedName>
    <definedName name="Obs_022" localSheetId="5">#REF!</definedName>
    <definedName name="Obs_022" localSheetId="9">#REF!</definedName>
    <definedName name="Obs_022" localSheetId="2">#REF!</definedName>
    <definedName name="Obs_022" localSheetId="25">#REF!</definedName>
    <definedName name="Obs_022">#REF!</definedName>
    <definedName name="Obs_023" localSheetId="4">#REF!</definedName>
    <definedName name="Obs_023" localSheetId="17">#REF!</definedName>
    <definedName name="Obs_023" localSheetId="5">#REF!</definedName>
    <definedName name="Obs_023" localSheetId="9">#REF!</definedName>
    <definedName name="Obs_023" localSheetId="2">#REF!</definedName>
    <definedName name="Obs_023" localSheetId="25">#REF!</definedName>
    <definedName name="Obs_023">#REF!</definedName>
    <definedName name="Obs_024" localSheetId="4">#REF!</definedName>
    <definedName name="Obs_024" localSheetId="17">#REF!</definedName>
    <definedName name="Obs_024" localSheetId="5">#REF!</definedName>
    <definedName name="Obs_024" localSheetId="9">#REF!</definedName>
    <definedName name="Obs_024" localSheetId="2">#REF!</definedName>
    <definedName name="Obs_024" localSheetId="25">#REF!</definedName>
    <definedName name="Obs_024">#REF!</definedName>
    <definedName name="Obs_03" localSheetId="4">#REF!</definedName>
    <definedName name="Obs_03" localSheetId="17">#REF!</definedName>
    <definedName name="Obs_03" localSheetId="5">#REF!</definedName>
    <definedName name="Obs_03" localSheetId="9">#REF!</definedName>
    <definedName name="Obs_03" localSheetId="2">#REF!</definedName>
    <definedName name="Obs_03" localSheetId="25">#REF!</definedName>
    <definedName name="Obs_03">#REF!</definedName>
    <definedName name="Obs_031" localSheetId="4">#REF!</definedName>
    <definedName name="Obs_031" localSheetId="17">#REF!</definedName>
    <definedName name="Obs_031" localSheetId="5">#REF!</definedName>
    <definedName name="Obs_031" localSheetId="9">#REF!</definedName>
    <definedName name="Obs_031" localSheetId="2">#REF!</definedName>
    <definedName name="Obs_031" localSheetId="25">#REF!</definedName>
    <definedName name="Obs_031">#REF!</definedName>
    <definedName name="Obs_032" localSheetId="4">#REF!</definedName>
    <definedName name="Obs_032" localSheetId="17">#REF!</definedName>
    <definedName name="Obs_032" localSheetId="5">#REF!</definedName>
    <definedName name="Obs_032" localSheetId="9">#REF!</definedName>
    <definedName name="Obs_032" localSheetId="2">#REF!</definedName>
    <definedName name="Obs_032" localSheetId="25">#REF!</definedName>
    <definedName name="Obs_032">#REF!</definedName>
    <definedName name="Obs_033" localSheetId="4">#REF!</definedName>
    <definedName name="Obs_033" localSheetId="17">#REF!</definedName>
    <definedName name="Obs_033" localSheetId="5">#REF!</definedName>
    <definedName name="Obs_033" localSheetId="9">#REF!</definedName>
    <definedName name="Obs_033" localSheetId="2">#REF!</definedName>
    <definedName name="Obs_033" localSheetId="25">#REF!</definedName>
    <definedName name="Obs_033">#REF!</definedName>
    <definedName name="Obs_034" localSheetId="4">#REF!</definedName>
    <definedName name="Obs_034" localSheetId="17">#REF!</definedName>
    <definedName name="Obs_034" localSheetId="5">#REF!</definedName>
    <definedName name="Obs_034" localSheetId="9">#REF!</definedName>
    <definedName name="Obs_034" localSheetId="2">#REF!</definedName>
    <definedName name="Obs_034" localSheetId="25">#REF!</definedName>
    <definedName name="Obs_034">#REF!</definedName>
    <definedName name="Obs_04" localSheetId="4">#REF!</definedName>
    <definedName name="Obs_04" localSheetId="17">#REF!</definedName>
    <definedName name="Obs_04" localSheetId="5">#REF!</definedName>
    <definedName name="Obs_04" localSheetId="9">#REF!</definedName>
    <definedName name="Obs_04" localSheetId="2">#REF!</definedName>
    <definedName name="Obs_04" localSheetId="25">#REF!</definedName>
    <definedName name="Obs_04">#REF!</definedName>
    <definedName name="Obs_05" localSheetId="4">#REF!</definedName>
    <definedName name="Obs_05" localSheetId="17">#REF!</definedName>
    <definedName name="Obs_05" localSheetId="5">#REF!</definedName>
    <definedName name="Obs_05" localSheetId="9">#REF!</definedName>
    <definedName name="Obs_05" localSheetId="2">#REF!</definedName>
    <definedName name="Obs_05" localSheetId="25">#REF!</definedName>
    <definedName name="Obs_05">#REF!</definedName>
    <definedName name="Obs_06" localSheetId="4">#REF!</definedName>
    <definedName name="Obs_06" localSheetId="17">#REF!</definedName>
    <definedName name="Obs_06" localSheetId="5">#REF!</definedName>
    <definedName name="Obs_06" localSheetId="9">#REF!</definedName>
    <definedName name="Obs_06" localSheetId="2">#REF!</definedName>
    <definedName name="Obs_06" localSheetId="25">#REF!</definedName>
    <definedName name="Obs_06">#REF!</definedName>
    <definedName name="Obs_07" localSheetId="4">#REF!</definedName>
    <definedName name="Obs_07" localSheetId="17">#REF!</definedName>
    <definedName name="Obs_07" localSheetId="5">#REF!</definedName>
    <definedName name="Obs_07" localSheetId="9">#REF!</definedName>
    <definedName name="Obs_07" localSheetId="2">#REF!</definedName>
    <definedName name="Obs_07" localSheetId="25">#REF!</definedName>
    <definedName name="Obs_07">#REF!</definedName>
    <definedName name="Obs_08" localSheetId="4">#REF!</definedName>
    <definedName name="Obs_08" localSheetId="17">#REF!</definedName>
    <definedName name="Obs_08" localSheetId="5">#REF!</definedName>
    <definedName name="Obs_08" localSheetId="9">#REF!</definedName>
    <definedName name="Obs_08" localSheetId="2">#REF!</definedName>
    <definedName name="Obs_08" localSheetId="25">#REF!</definedName>
    <definedName name="Obs_08">#REF!</definedName>
    <definedName name="Obs_09" localSheetId="4">#REF!</definedName>
    <definedName name="Obs_09" localSheetId="17">#REF!</definedName>
    <definedName name="Obs_09" localSheetId="5">#REF!</definedName>
    <definedName name="Obs_09" localSheetId="9">#REF!</definedName>
    <definedName name="Obs_09" localSheetId="2">#REF!</definedName>
    <definedName name="Obs_09" localSheetId="25">#REF!</definedName>
    <definedName name="Obs_09">#REF!</definedName>
    <definedName name="Obs_10" localSheetId="4">#REF!</definedName>
    <definedName name="Obs_10" localSheetId="17">#REF!</definedName>
    <definedName name="Obs_10" localSheetId="5">#REF!</definedName>
    <definedName name="Obs_10" localSheetId="9">#REF!</definedName>
    <definedName name="Obs_10" localSheetId="2">#REF!</definedName>
    <definedName name="Obs_10" localSheetId="25">#REF!</definedName>
    <definedName name="Obs_10">#REF!</definedName>
    <definedName name="Obs_11" localSheetId="4">#REF!</definedName>
    <definedName name="Obs_11" localSheetId="17">#REF!</definedName>
    <definedName name="Obs_11" localSheetId="5">#REF!</definedName>
    <definedName name="Obs_11" localSheetId="9">#REF!</definedName>
    <definedName name="Obs_11" localSheetId="2">#REF!</definedName>
    <definedName name="Obs_11" localSheetId="25">#REF!</definedName>
    <definedName name="Obs_11">#REF!</definedName>
    <definedName name="Obs_12" localSheetId="4">#REF!</definedName>
    <definedName name="Obs_12" localSheetId="17">#REF!</definedName>
    <definedName name="Obs_12" localSheetId="5">#REF!</definedName>
    <definedName name="Obs_12" localSheetId="9">#REF!</definedName>
    <definedName name="Obs_12" localSheetId="2">#REF!</definedName>
    <definedName name="Obs_12" localSheetId="25">#REF!</definedName>
    <definedName name="Obs_12">#REF!</definedName>
    <definedName name="Obs_97" localSheetId="4">#REF!</definedName>
    <definedName name="Obs_97" localSheetId="17">#REF!</definedName>
    <definedName name="Obs_97" localSheetId="5">#REF!</definedName>
    <definedName name="Obs_97" localSheetId="9">#REF!</definedName>
    <definedName name="Obs_97" localSheetId="2">#REF!</definedName>
    <definedName name="Obs_97" localSheetId="25">#REF!</definedName>
    <definedName name="Obs_97">#REF!</definedName>
    <definedName name="Obs_971" localSheetId="4">#REF!</definedName>
    <definedName name="Obs_971" localSheetId="17">#REF!</definedName>
    <definedName name="Obs_971" localSheetId="5">#REF!</definedName>
    <definedName name="Obs_971" localSheetId="9">#REF!</definedName>
    <definedName name="Obs_971" localSheetId="2">#REF!</definedName>
    <definedName name="Obs_971" localSheetId="25">#REF!</definedName>
    <definedName name="Obs_971">#REF!</definedName>
    <definedName name="Obs_972" localSheetId="4">#REF!</definedName>
    <definedName name="Obs_972" localSheetId="17">#REF!</definedName>
    <definedName name="Obs_972" localSheetId="5">#REF!</definedName>
    <definedName name="Obs_972" localSheetId="9">#REF!</definedName>
    <definedName name="Obs_972" localSheetId="2">#REF!</definedName>
    <definedName name="Obs_972" localSheetId="25">#REF!</definedName>
    <definedName name="Obs_972">#REF!</definedName>
    <definedName name="Obs_973" localSheetId="4">#REF!</definedName>
    <definedName name="Obs_973" localSheetId="17">#REF!</definedName>
    <definedName name="Obs_973" localSheetId="5">#REF!</definedName>
    <definedName name="Obs_973" localSheetId="9">#REF!</definedName>
    <definedName name="Obs_973" localSheetId="2">#REF!</definedName>
    <definedName name="Obs_973" localSheetId="25">#REF!</definedName>
    <definedName name="Obs_973">#REF!</definedName>
    <definedName name="Obs_974" localSheetId="4">#REF!</definedName>
    <definedName name="Obs_974" localSheetId="17">#REF!</definedName>
    <definedName name="Obs_974" localSheetId="5">#REF!</definedName>
    <definedName name="Obs_974" localSheetId="9">#REF!</definedName>
    <definedName name="Obs_974" localSheetId="2">#REF!</definedName>
    <definedName name="Obs_974" localSheetId="25">#REF!</definedName>
    <definedName name="Obs_974">#REF!</definedName>
    <definedName name="Obs_98" localSheetId="4">#REF!</definedName>
    <definedName name="Obs_98" localSheetId="17">#REF!</definedName>
    <definedName name="Obs_98" localSheetId="5">#REF!</definedName>
    <definedName name="Obs_98" localSheetId="9">#REF!</definedName>
    <definedName name="Obs_98" localSheetId="2">#REF!</definedName>
    <definedName name="Obs_98" localSheetId="25">#REF!</definedName>
    <definedName name="Obs_98">#REF!</definedName>
    <definedName name="Obs_981" localSheetId="4">#REF!</definedName>
    <definedName name="Obs_981" localSheetId="17">#REF!</definedName>
    <definedName name="Obs_981" localSheetId="5">#REF!</definedName>
    <definedName name="Obs_981" localSheetId="9">#REF!</definedName>
    <definedName name="Obs_981" localSheetId="2">#REF!</definedName>
    <definedName name="Obs_981" localSheetId="25">#REF!</definedName>
    <definedName name="Obs_981">#REF!</definedName>
    <definedName name="Obs_982" localSheetId="4">#REF!</definedName>
    <definedName name="Obs_982" localSheetId="17">#REF!</definedName>
    <definedName name="Obs_982" localSheetId="5">#REF!</definedName>
    <definedName name="Obs_982" localSheetId="9">#REF!</definedName>
    <definedName name="Obs_982" localSheetId="2">#REF!</definedName>
    <definedName name="Obs_982" localSheetId="25">#REF!</definedName>
    <definedName name="Obs_982">#REF!</definedName>
    <definedName name="Obs_983" localSheetId="4">#REF!</definedName>
    <definedName name="Obs_983" localSheetId="17">#REF!</definedName>
    <definedName name="Obs_983" localSheetId="5">#REF!</definedName>
    <definedName name="Obs_983" localSheetId="9">#REF!</definedName>
    <definedName name="Obs_983" localSheetId="2">#REF!</definedName>
    <definedName name="Obs_983" localSheetId="25">#REF!</definedName>
    <definedName name="Obs_983">#REF!</definedName>
    <definedName name="Obs_984" localSheetId="4">#REF!</definedName>
    <definedName name="Obs_984" localSheetId="17">#REF!</definedName>
    <definedName name="Obs_984" localSheetId="5">#REF!</definedName>
    <definedName name="Obs_984" localSheetId="9">#REF!</definedName>
    <definedName name="Obs_984" localSheetId="2">#REF!</definedName>
    <definedName name="Obs_984" localSheetId="25">#REF!</definedName>
    <definedName name="Obs_984">#REF!</definedName>
    <definedName name="Obs_99" localSheetId="4">#REF!</definedName>
    <definedName name="Obs_99" localSheetId="17">#REF!</definedName>
    <definedName name="Obs_99" localSheetId="5">#REF!</definedName>
    <definedName name="Obs_99" localSheetId="9">#REF!</definedName>
    <definedName name="Obs_99" localSheetId="2">#REF!</definedName>
    <definedName name="Obs_99" localSheetId="25">#REF!</definedName>
    <definedName name="Obs_99">#REF!</definedName>
    <definedName name="Obs_991" localSheetId="4">#REF!</definedName>
    <definedName name="Obs_991" localSheetId="17">#REF!</definedName>
    <definedName name="Obs_991" localSheetId="5">#REF!</definedName>
    <definedName name="Obs_991" localSheetId="9">#REF!</definedName>
    <definedName name="Obs_991" localSheetId="2">#REF!</definedName>
    <definedName name="Obs_991" localSheetId="25">#REF!</definedName>
    <definedName name="Obs_991">#REF!</definedName>
    <definedName name="Obs_992" localSheetId="4">#REF!</definedName>
    <definedName name="Obs_992" localSheetId="17">#REF!</definedName>
    <definedName name="Obs_992" localSheetId="5">#REF!</definedName>
    <definedName name="Obs_992" localSheetId="9">#REF!</definedName>
    <definedName name="Obs_992" localSheetId="2">#REF!</definedName>
    <definedName name="Obs_992" localSheetId="25">#REF!</definedName>
    <definedName name="Obs_992">#REF!</definedName>
    <definedName name="Obs_993" localSheetId="4">#REF!</definedName>
    <definedName name="Obs_993" localSheetId="17">#REF!</definedName>
    <definedName name="Obs_993" localSheetId="5">#REF!</definedName>
    <definedName name="Obs_993" localSheetId="9">#REF!</definedName>
    <definedName name="Obs_993" localSheetId="2">#REF!</definedName>
    <definedName name="Obs_993" localSheetId="25">#REF!</definedName>
    <definedName name="Obs_993">#REF!</definedName>
    <definedName name="Obs_994" localSheetId="4">#REF!</definedName>
    <definedName name="Obs_994" localSheetId="17">#REF!</definedName>
    <definedName name="Obs_994" localSheetId="5">#REF!</definedName>
    <definedName name="Obs_994" localSheetId="9">#REF!</definedName>
    <definedName name="Obs_994" localSheetId="2">#REF!</definedName>
    <definedName name="Obs_994" localSheetId="25">#REF!</definedName>
    <definedName name="Obs_994">#REF!</definedName>
    <definedName name="Obs_Costs" localSheetId="4">#REF!</definedName>
    <definedName name="Obs_Costs" localSheetId="17">#REF!</definedName>
    <definedName name="Obs_Costs" localSheetId="5">#REF!</definedName>
    <definedName name="Obs_Costs" localSheetId="9">#REF!</definedName>
    <definedName name="Obs_Costs" localSheetId="2">#REF!</definedName>
    <definedName name="Obs_Costs" localSheetId="25">#REF!</definedName>
    <definedName name="Obs_Costs">#REF!</definedName>
    <definedName name="Obs_Costs_Nordic" localSheetId="4">#REF!</definedName>
    <definedName name="Obs_Costs_Nordic" localSheetId="17">#REF!</definedName>
    <definedName name="Obs_Costs_Nordic" localSheetId="5">#REF!</definedName>
    <definedName name="Obs_Costs_Nordic" localSheetId="9">#REF!</definedName>
    <definedName name="Obs_Costs_Nordic" localSheetId="2">#REF!</definedName>
    <definedName name="Obs_Costs_Nordic" localSheetId="25">#REF!</definedName>
    <definedName name="Obs_Costs_Nordic">#REF!</definedName>
    <definedName name="Obs_Costs_North_America" localSheetId="4">#REF!</definedName>
    <definedName name="Obs_Costs_North_America" localSheetId="17">#REF!</definedName>
    <definedName name="Obs_Costs_North_America" localSheetId="5">#REF!</definedName>
    <definedName name="Obs_Costs_North_America" localSheetId="9">#REF!</definedName>
    <definedName name="Obs_Costs_North_America" localSheetId="2">#REF!</definedName>
    <definedName name="Obs_Costs_North_America" localSheetId="25">#REF!</definedName>
    <definedName name="Obs_Costs_North_America">#REF!</definedName>
    <definedName name="Obs_Costs_ROE" localSheetId="4">#REF!</definedName>
    <definedName name="Obs_Costs_ROE" localSheetId="17">#REF!</definedName>
    <definedName name="Obs_Costs_ROE" localSheetId="5">#REF!</definedName>
    <definedName name="Obs_Costs_ROE" localSheetId="9">#REF!</definedName>
    <definedName name="Obs_Costs_ROE" localSheetId="2">#REF!</definedName>
    <definedName name="Obs_Costs_ROE" localSheetId="25">#REF!</definedName>
    <definedName name="Obs_Costs_ROE">#REF!</definedName>
    <definedName name="Obs_EBITA" localSheetId="4">#REF!</definedName>
    <definedName name="Obs_EBITA" localSheetId="17">#REF!</definedName>
    <definedName name="Obs_EBITA" localSheetId="5">#REF!</definedName>
    <definedName name="Obs_EBITA" localSheetId="9">#REF!</definedName>
    <definedName name="Obs_EBITA" localSheetId="2">#REF!</definedName>
    <definedName name="Obs_EBITA" localSheetId="25">#REF!</definedName>
    <definedName name="Obs_EBITA">#REF!</definedName>
    <definedName name="Obs_EBITA_Baltics" localSheetId="4">#REF!</definedName>
    <definedName name="Obs_EBITA_Baltics" localSheetId="17">#REF!</definedName>
    <definedName name="Obs_EBITA_Baltics" localSheetId="5">#REF!</definedName>
    <definedName name="Obs_EBITA_Baltics" localSheetId="9">#REF!</definedName>
    <definedName name="Obs_EBITA_Baltics" localSheetId="2">#REF!</definedName>
    <definedName name="Obs_EBITA_Baltics" localSheetId="25">#REF!</definedName>
    <definedName name="Obs_EBITA_Baltics">#REF!</definedName>
    <definedName name="Obs_EBITA_Canada" localSheetId="4">#REF!</definedName>
    <definedName name="Obs_EBITA_Canada" localSheetId="17">#REF!</definedName>
    <definedName name="Obs_EBITA_Canada" localSheetId="5">#REF!</definedName>
    <definedName name="Obs_EBITA_Canada" localSheetId="9">#REF!</definedName>
    <definedName name="Obs_EBITA_Canada" localSheetId="2">#REF!</definedName>
    <definedName name="Obs_EBITA_Canada" localSheetId="25">#REF!</definedName>
    <definedName name="Obs_EBITA_Canada">#REF!</definedName>
    <definedName name="Obs_EBITA_Communications" localSheetId="4">#REF!</definedName>
    <definedName name="Obs_EBITA_Communications" localSheetId="17">#REF!</definedName>
    <definedName name="Obs_EBITA_Communications" localSheetId="5">#REF!</definedName>
    <definedName name="Obs_EBITA_Communications" localSheetId="9">#REF!</definedName>
    <definedName name="Obs_EBITA_Communications" localSheetId="2">#REF!</definedName>
    <definedName name="Obs_EBITA_Communications" localSheetId="25">#REF!</definedName>
    <definedName name="Obs_EBITA_Communications">#REF!</definedName>
    <definedName name="Obs_EBITA_Denmark" localSheetId="4">#REF!</definedName>
    <definedName name="Obs_EBITA_Denmark" localSheetId="17">#REF!</definedName>
    <definedName name="Obs_EBITA_Denmark" localSheetId="5">#REF!</definedName>
    <definedName name="Obs_EBITA_Denmark" localSheetId="9">#REF!</definedName>
    <definedName name="Obs_EBITA_Denmark" localSheetId="2">#REF!</definedName>
    <definedName name="Obs_EBITA_Denmark" localSheetId="25">#REF!</definedName>
    <definedName name="Obs_EBITA_Denmark">#REF!</definedName>
    <definedName name="Obs_EBITA_Finland" localSheetId="4">#REF!</definedName>
    <definedName name="Obs_EBITA_Finland" localSheetId="17">#REF!</definedName>
    <definedName name="Obs_EBITA_Finland" localSheetId="5">#REF!</definedName>
    <definedName name="Obs_EBITA_Finland" localSheetId="9">#REF!</definedName>
    <definedName name="Obs_EBITA_Finland" localSheetId="2">#REF!</definedName>
    <definedName name="Obs_EBITA_Finland" localSheetId="25">#REF!</definedName>
    <definedName name="Obs_EBITA_Finland">#REF!</definedName>
    <definedName name="Obs_EBITA_Germany" localSheetId="4">#REF!</definedName>
    <definedName name="Obs_EBITA_Germany" localSheetId="17">#REF!</definedName>
    <definedName name="Obs_EBITA_Germany" localSheetId="5">#REF!</definedName>
    <definedName name="Obs_EBITA_Germany" localSheetId="9">#REF!</definedName>
    <definedName name="Obs_EBITA_Germany" localSheetId="2">#REF!</definedName>
    <definedName name="Obs_EBITA_Germany" localSheetId="25">#REF!</definedName>
    <definedName name="Obs_EBITA_Germany">#REF!</definedName>
    <definedName name="Obs_EBITA_Ireland" localSheetId="4">#REF!</definedName>
    <definedName name="Obs_EBITA_Ireland" localSheetId="17">#REF!</definedName>
    <definedName name="Obs_EBITA_Ireland" localSheetId="5">#REF!</definedName>
    <definedName name="Obs_EBITA_Ireland" localSheetId="9">#REF!</definedName>
    <definedName name="Obs_EBITA_Ireland" localSheetId="2">#REF!</definedName>
    <definedName name="Obs_EBITA_Ireland" localSheetId="25">#REF!</definedName>
    <definedName name="Obs_EBITA_Ireland">#REF!</definedName>
    <definedName name="Obs_EBITA_Media_Intelligence" localSheetId="4">#REF!</definedName>
    <definedName name="Obs_EBITA_Media_Intelligence" localSheetId="17">#REF!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5">#REF!</definedName>
    <definedName name="Obs_EBITA_Media_Intelligence">#REF!</definedName>
    <definedName name="Obs_EBITA_Nordic" localSheetId="4">#REF!</definedName>
    <definedName name="Obs_EBITA_Nordic" localSheetId="17">#REF!</definedName>
    <definedName name="Obs_EBITA_Nordic" localSheetId="5">#REF!</definedName>
    <definedName name="Obs_EBITA_Nordic" localSheetId="9">#REF!</definedName>
    <definedName name="Obs_EBITA_Nordic" localSheetId="2">#REF!</definedName>
    <definedName name="Obs_EBITA_Nordic" localSheetId="25">#REF!</definedName>
    <definedName name="Obs_EBITA_Nordic">#REF!</definedName>
    <definedName name="Obs_EBITA_North_America" localSheetId="4">#REF!</definedName>
    <definedName name="Obs_EBITA_North_America" localSheetId="17">#REF!</definedName>
    <definedName name="Obs_EBITA_North_America" localSheetId="5">#REF!</definedName>
    <definedName name="Obs_EBITA_North_America" localSheetId="9">#REF!</definedName>
    <definedName name="Obs_EBITA_North_America" localSheetId="2">#REF!</definedName>
    <definedName name="Obs_EBITA_North_America" localSheetId="25">#REF!</definedName>
    <definedName name="Obs_EBITA_North_America">#REF!</definedName>
    <definedName name="Obs_EBITA_Norway" localSheetId="4">#REF!</definedName>
    <definedName name="Obs_EBITA_Norway" localSheetId="17">#REF!</definedName>
    <definedName name="Obs_EBITA_Norway" localSheetId="5">#REF!</definedName>
    <definedName name="Obs_EBITA_Norway" localSheetId="9">#REF!</definedName>
    <definedName name="Obs_EBITA_Norway" localSheetId="2">#REF!</definedName>
    <definedName name="Obs_EBITA_Norway" localSheetId="25">#REF!</definedName>
    <definedName name="Obs_EBITA_Norway">#REF!</definedName>
    <definedName name="Obs_EBITA_Portugal" localSheetId="4">#REF!</definedName>
    <definedName name="Obs_EBITA_Portugal" localSheetId="17">#REF!</definedName>
    <definedName name="Obs_EBITA_Portugal" localSheetId="5">#REF!</definedName>
    <definedName name="Obs_EBITA_Portugal" localSheetId="9">#REF!</definedName>
    <definedName name="Obs_EBITA_Portugal" localSheetId="2">#REF!</definedName>
    <definedName name="Obs_EBITA_Portugal" localSheetId="25">#REF!</definedName>
    <definedName name="Obs_EBITA_Portugal">#REF!</definedName>
    <definedName name="Obs_EBITA_ROE" localSheetId="4">#REF!</definedName>
    <definedName name="Obs_EBITA_ROE" localSheetId="17">#REF!</definedName>
    <definedName name="Obs_EBITA_ROE" localSheetId="5">#REF!</definedName>
    <definedName name="Obs_EBITA_ROE" localSheetId="9">#REF!</definedName>
    <definedName name="Obs_EBITA_ROE" localSheetId="2">#REF!</definedName>
    <definedName name="Obs_EBITA_ROE" localSheetId="25">#REF!</definedName>
    <definedName name="Obs_EBITA_ROE">#REF!</definedName>
    <definedName name="Obs_EBITA_Sweden" localSheetId="4">#REF!</definedName>
    <definedName name="Obs_EBITA_Sweden" localSheetId="17">#REF!</definedName>
    <definedName name="Obs_EBITA_Sweden" localSheetId="5">#REF!</definedName>
    <definedName name="Obs_EBITA_Sweden" localSheetId="9">#REF!</definedName>
    <definedName name="Obs_EBITA_Sweden" localSheetId="2">#REF!</definedName>
    <definedName name="Obs_EBITA_Sweden" localSheetId="25">#REF!</definedName>
    <definedName name="Obs_EBITA_Sweden">#REF!</definedName>
    <definedName name="Obs_EBITA_UK" localSheetId="4">#REF!</definedName>
    <definedName name="Obs_EBITA_UK" localSheetId="17">#REF!</definedName>
    <definedName name="Obs_EBITA_UK" localSheetId="5">#REF!</definedName>
    <definedName name="Obs_EBITA_UK" localSheetId="9">#REF!</definedName>
    <definedName name="Obs_EBITA_UK" localSheetId="2">#REF!</definedName>
    <definedName name="Obs_EBITA_UK" localSheetId="25">#REF!</definedName>
    <definedName name="Obs_EBITA_UK">#REF!</definedName>
    <definedName name="Obs_EBITA_USA" localSheetId="4">#REF!</definedName>
    <definedName name="Obs_EBITA_USA" localSheetId="17">#REF!</definedName>
    <definedName name="Obs_EBITA_USA" localSheetId="5">#REF!</definedName>
    <definedName name="Obs_EBITA_USA" localSheetId="9">#REF!</definedName>
    <definedName name="Obs_EBITA_USA" localSheetId="2">#REF!</definedName>
    <definedName name="Obs_EBITA_USA" localSheetId="25">#REF!</definedName>
    <definedName name="Obs_EBITA_USA">#REF!</definedName>
    <definedName name="Obs_Org_Growth" localSheetId="4">#REF!</definedName>
    <definedName name="Obs_Org_Growth" localSheetId="17">#REF!</definedName>
    <definedName name="Obs_Org_Growth" localSheetId="5">#REF!</definedName>
    <definedName name="Obs_Org_Growth" localSheetId="9">#REF!</definedName>
    <definedName name="Obs_Org_Growth" localSheetId="2">#REF!</definedName>
    <definedName name="Obs_Org_Growth" localSheetId="25">#REF!</definedName>
    <definedName name="Obs_Org_Growth">#REF!</definedName>
    <definedName name="Obs_Org_Growth_Nordic" localSheetId="4">#REF!</definedName>
    <definedName name="Obs_Org_Growth_Nordic" localSheetId="17">#REF!</definedName>
    <definedName name="Obs_Org_Growth_Nordic" localSheetId="5">#REF!</definedName>
    <definedName name="Obs_Org_Growth_Nordic" localSheetId="9">#REF!</definedName>
    <definedName name="Obs_Org_Growth_Nordic" localSheetId="2">#REF!</definedName>
    <definedName name="Obs_Org_Growth_Nordic" localSheetId="25">#REF!</definedName>
    <definedName name="Obs_Org_Growth_Nordic">#REF!</definedName>
    <definedName name="Obs_Org_Growth_North_America" localSheetId="4">#REF!</definedName>
    <definedName name="Obs_Org_Growth_North_America" localSheetId="17">#REF!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5">#REF!</definedName>
    <definedName name="Obs_Org_Growth_North_America">#REF!</definedName>
    <definedName name="Obs_Org_Growth_ROE" localSheetId="4">#REF!</definedName>
    <definedName name="Obs_Org_Growth_ROE" localSheetId="17">#REF!</definedName>
    <definedName name="Obs_Org_Growth_ROE" localSheetId="5">#REF!</definedName>
    <definedName name="Obs_Org_Growth_ROE" localSheetId="9">#REF!</definedName>
    <definedName name="Obs_Org_Growth_ROE" localSheetId="2">#REF!</definedName>
    <definedName name="Obs_Org_Growth_ROE" localSheetId="25">#REF!</definedName>
    <definedName name="Obs_Org_Growth_ROE">#REF!</definedName>
    <definedName name="Obs_Sales" localSheetId="4">#REF!</definedName>
    <definedName name="Obs_Sales" localSheetId="17">#REF!</definedName>
    <definedName name="Obs_Sales" localSheetId="5">#REF!</definedName>
    <definedName name="Obs_Sales" localSheetId="9">#REF!</definedName>
    <definedName name="Obs_Sales" localSheetId="2">#REF!</definedName>
    <definedName name="Obs_Sales" localSheetId="25">#REF!</definedName>
    <definedName name="Obs_Sales">#REF!</definedName>
    <definedName name="Obs_Sales_Baltics" localSheetId="4">#REF!</definedName>
    <definedName name="Obs_Sales_Baltics" localSheetId="17">#REF!</definedName>
    <definedName name="Obs_Sales_Baltics" localSheetId="5">#REF!</definedName>
    <definedName name="Obs_Sales_Baltics" localSheetId="9">#REF!</definedName>
    <definedName name="Obs_Sales_Baltics" localSheetId="2">#REF!</definedName>
    <definedName name="Obs_Sales_Baltics" localSheetId="25">#REF!</definedName>
    <definedName name="Obs_Sales_Baltics">#REF!</definedName>
    <definedName name="Obs_Sales_Canada" localSheetId="4">#REF!</definedName>
    <definedName name="Obs_Sales_Canada" localSheetId="17">#REF!</definedName>
    <definedName name="Obs_Sales_Canada" localSheetId="5">#REF!</definedName>
    <definedName name="Obs_Sales_Canada" localSheetId="9">#REF!</definedName>
    <definedName name="Obs_Sales_Canada" localSheetId="2">#REF!</definedName>
    <definedName name="Obs_Sales_Canada" localSheetId="25">#REF!</definedName>
    <definedName name="Obs_Sales_Canada">#REF!</definedName>
    <definedName name="Obs_Sales_Communications" localSheetId="4">#REF!</definedName>
    <definedName name="Obs_Sales_Communications" localSheetId="17">#REF!</definedName>
    <definedName name="Obs_Sales_Communications" localSheetId="5">#REF!</definedName>
    <definedName name="Obs_Sales_Communications" localSheetId="9">#REF!</definedName>
    <definedName name="Obs_Sales_Communications" localSheetId="2">#REF!</definedName>
    <definedName name="Obs_Sales_Communications" localSheetId="25">#REF!</definedName>
    <definedName name="Obs_Sales_Communications">#REF!</definedName>
    <definedName name="Obs_Sales_Denmark" localSheetId="4">#REF!</definedName>
    <definedName name="Obs_Sales_Denmark" localSheetId="17">#REF!</definedName>
    <definedName name="Obs_Sales_Denmark" localSheetId="5">#REF!</definedName>
    <definedName name="Obs_Sales_Denmark" localSheetId="9">#REF!</definedName>
    <definedName name="Obs_Sales_Denmark" localSheetId="2">#REF!</definedName>
    <definedName name="Obs_Sales_Denmark" localSheetId="25">#REF!</definedName>
    <definedName name="Obs_Sales_Denmark">#REF!</definedName>
    <definedName name="Obs_Sales_Finland" localSheetId="4">#REF!</definedName>
    <definedName name="Obs_Sales_Finland" localSheetId="17">#REF!</definedName>
    <definedName name="Obs_Sales_Finland" localSheetId="5">#REF!</definedName>
    <definedName name="Obs_Sales_Finland" localSheetId="9">#REF!</definedName>
    <definedName name="Obs_Sales_Finland" localSheetId="2">#REF!</definedName>
    <definedName name="Obs_Sales_Finland" localSheetId="25">#REF!</definedName>
    <definedName name="Obs_Sales_Finland">#REF!</definedName>
    <definedName name="Obs_Sales_Germany" localSheetId="4">#REF!</definedName>
    <definedName name="Obs_Sales_Germany" localSheetId="17">#REF!</definedName>
    <definedName name="Obs_Sales_Germany" localSheetId="5">#REF!</definedName>
    <definedName name="Obs_Sales_Germany" localSheetId="9">#REF!</definedName>
    <definedName name="Obs_Sales_Germany" localSheetId="2">#REF!</definedName>
    <definedName name="Obs_Sales_Germany" localSheetId="25">#REF!</definedName>
    <definedName name="Obs_Sales_Germany">#REF!</definedName>
    <definedName name="Obs_Sales_Ireland" localSheetId="4">#REF!</definedName>
    <definedName name="Obs_Sales_Ireland" localSheetId="17">#REF!</definedName>
    <definedName name="Obs_Sales_Ireland" localSheetId="5">#REF!</definedName>
    <definedName name="Obs_Sales_Ireland" localSheetId="9">#REF!</definedName>
    <definedName name="Obs_Sales_Ireland" localSheetId="2">#REF!</definedName>
    <definedName name="Obs_Sales_Ireland" localSheetId="25">#REF!</definedName>
    <definedName name="Obs_Sales_Ireland">#REF!</definedName>
    <definedName name="Obs_Sales_Media_Intelligence" localSheetId="4">#REF!</definedName>
    <definedName name="Obs_Sales_Media_Intelligence" localSheetId="17">#REF!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5">#REF!</definedName>
    <definedName name="Obs_Sales_Media_Intelligence">#REF!</definedName>
    <definedName name="Obs_Sales_Nordic" localSheetId="4">#REF!</definedName>
    <definedName name="Obs_Sales_Nordic" localSheetId="17">#REF!</definedName>
    <definedName name="Obs_Sales_Nordic" localSheetId="5">#REF!</definedName>
    <definedName name="Obs_Sales_Nordic" localSheetId="9">#REF!</definedName>
    <definedName name="Obs_Sales_Nordic" localSheetId="2">#REF!</definedName>
    <definedName name="Obs_Sales_Nordic" localSheetId="25">#REF!</definedName>
    <definedName name="Obs_Sales_Nordic">#REF!</definedName>
    <definedName name="Obs_Sales_North_America" localSheetId="4">#REF!</definedName>
    <definedName name="Obs_Sales_North_America" localSheetId="17">#REF!</definedName>
    <definedName name="Obs_Sales_North_America" localSheetId="5">#REF!</definedName>
    <definedName name="Obs_Sales_North_America" localSheetId="9">#REF!</definedName>
    <definedName name="Obs_Sales_North_America" localSheetId="2">#REF!</definedName>
    <definedName name="Obs_Sales_North_America" localSheetId="25">#REF!</definedName>
    <definedName name="Obs_Sales_North_America">#REF!</definedName>
    <definedName name="Obs_Sales_Norway" localSheetId="4">#REF!</definedName>
    <definedName name="Obs_Sales_Norway" localSheetId="17">#REF!</definedName>
    <definedName name="Obs_Sales_Norway" localSheetId="5">#REF!</definedName>
    <definedName name="Obs_Sales_Norway" localSheetId="9">#REF!</definedName>
    <definedName name="Obs_Sales_Norway" localSheetId="2">#REF!</definedName>
    <definedName name="Obs_Sales_Norway" localSheetId="25">#REF!</definedName>
    <definedName name="Obs_Sales_Norway">#REF!</definedName>
    <definedName name="Obs_Sales_Portugal" localSheetId="4">#REF!</definedName>
    <definedName name="Obs_Sales_Portugal" localSheetId="17">#REF!</definedName>
    <definedName name="Obs_Sales_Portugal" localSheetId="5">#REF!</definedName>
    <definedName name="Obs_Sales_Portugal" localSheetId="9">#REF!</definedName>
    <definedName name="Obs_Sales_Portugal" localSheetId="2">#REF!</definedName>
    <definedName name="Obs_Sales_Portugal" localSheetId="25">#REF!</definedName>
    <definedName name="Obs_Sales_Portugal">#REF!</definedName>
    <definedName name="Obs_Sales_ROE" localSheetId="4">#REF!</definedName>
    <definedName name="Obs_Sales_ROE" localSheetId="17">#REF!</definedName>
    <definedName name="Obs_Sales_ROE" localSheetId="5">#REF!</definedName>
    <definedName name="Obs_Sales_ROE" localSheetId="9">#REF!</definedName>
    <definedName name="Obs_Sales_ROE" localSheetId="2">#REF!</definedName>
    <definedName name="Obs_Sales_ROE" localSheetId="25">#REF!</definedName>
    <definedName name="Obs_Sales_ROE">#REF!</definedName>
    <definedName name="Obs_Sales_Sweden" localSheetId="4">#REF!</definedName>
    <definedName name="Obs_Sales_Sweden" localSheetId="17">#REF!</definedName>
    <definedName name="Obs_Sales_Sweden" localSheetId="5">#REF!</definedName>
    <definedName name="Obs_Sales_Sweden" localSheetId="9">#REF!</definedName>
    <definedName name="Obs_Sales_Sweden" localSheetId="2">#REF!</definedName>
    <definedName name="Obs_Sales_Sweden" localSheetId="25">#REF!</definedName>
    <definedName name="Obs_Sales_Sweden">#REF!</definedName>
    <definedName name="Obs_Sales_UK" localSheetId="4">#REF!</definedName>
    <definedName name="Obs_Sales_UK" localSheetId="17">#REF!</definedName>
    <definedName name="Obs_Sales_UK" localSheetId="5">#REF!</definedName>
    <definedName name="Obs_Sales_UK" localSheetId="9">#REF!</definedName>
    <definedName name="Obs_Sales_UK" localSheetId="2">#REF!</definedName>
    <definedName name="Obs_Sales_UK" localSheetId="25">#REF!</definedName>
    <definedName name="Obs_Sales_UK">#REF!</definedName>
    <definedName name="Obs_Sales_USA" localSheetId="4">#REF!</definedName>
    <definedName name="Obs_Sales_USA" localSheetId="17">#REF!</definedName>
    <definedName name="Obs_Sales_USA" localSheetId="5">#REF!</definedName>
    <definedName name="Obs_Sales_USA" localSheetId="9">#REF!</definedName>
    <definedName name="Obs_Sales_USA" localSheetId="2">#REF!</definedName>
    <definedName name="Obs_Sales_USA" localSheetId="25">#REF!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7">'[6]old template'!#REF!</definedName>
    <definedName name="op_00" localSheetId="5">'[6]old template'!#REF!</definedName>
    <definedName name="op_00" localSheetId="9">'[6]old template'!#REF!</definedName>
    <definedName name="op_00" localSheetId="2">'[6]old template'!#REF!</definedName>
    <definedName name="op_00" localSheetId="25">'[6]old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7">'[6]old template'!#REF!</definedName>
    <definedName name="op_99" localSheetId="5">'[6]old template'!#REF!</definedName>
    <definedName name="op_99" localSheetId="9">'[6]old template'!#REF!</definedName>
    <definedName name="op_99" localSheetId="2">'[6]old template'!#REF!</definedName>
    <definedName name="op_99" localSheetId="25">'[6]old template'!#REF!</definedName>
    <definedName name="op_99">'[6]old template'!#REF!</definedName>
    <definedName name="op_inc" localSheetId="4">#REF!</definedName>
    <definedName name="op_inc" localSheetId="17">#REF!</definedName>
    <definedName name="op_inc" localSheetId="5">#REF!</definedName>
    <definedName name="op_inc" localSheetId="9">#REF!</definedName>
    <definedName name="op_inc" localSheetId="2">#REF!</definedName>
    <definedName name="op_inc" localSheetId="25">#REF!</definedName>
    <definedName name="op_inc">#REF!</definedName>
    <definedName name="oper_inc" localSheetId="4">#REF!</definedName>
    <definedName name="oper_inc" localSheetId="17">#REF!</definedName>
    <definedName name="oper_inc" localSheetId="5">#REF!</definedName>
    <definedName name="oper_inc" localSheetId="9">#REF!</definedName>
    <definedName name="oper_inc" localSheetId="2">#REF!</definedName>
    <definedName name="oper_inc" localSheetId="25">#REF!</definedName>
    <definedName name="oper_inc">#REF!</definedName>
    <definedName name="oper_kap" localSheetId="4">'[3]DCF old'!#REF!</definedName>
    <definedName name="oper_kap" localSheetId="17">'[3]DCF old'!#REF!</definedName>
    <definedName name="oper_kap" localSheetId="5">'[3]DCF old'!#REF!</definedName>
    <definedName name="oper_kap" localSheetId="9">'[3]DCF old'!#REF!</definedName>
    <definedName name="oper_kap" localSheetId="2">'[3]DCF old'!#REF!</definedName>
    <definedName name="oper_kap" localSheetId="25">'[3]DCF old'!#REF!</definedName>
    <definedName name="oper_kap">'[3]DCF old'!#REF!</definedName>
    <definedName name="oper_margin" localSheetId="4">'[3]DCF old'!#REF!</definedName>
    <definedName name="oper_margin" localSheetId="17">'[3]DCF old'!#REF!</definedName>
    <definedName name="oper_margin" localSheetId="5">'[3]DCF old'!#REF!</definedName>
    <definedName name="oper_margin" localSheetId="9">'[3]DCF old'!#REF!</definedName>
    <definedName name="oper_margin" localSheetId="2">'[3]DCF old'!#REF!</definedName>
    <definedName name="oper_margin" localSheetId="25">'[3]DCF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7">[15]Global!#REF!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5">[15]Global!#REF!</definedName>
    <definedName name="operating_leases_per_ASK_1985">[15]Global!#REF!</definedName>
    <definedName name="operating_leases_per_ASK_1986" localSheetId="4">[15]Global!#REF!</definedName>
    <definedName name="operating_leases_per_ASK_1986" localSheetId="17">[15]Global!#REF!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5">[15]Global!#REF!</definedName>
    <definedName name="operating_leases_per_ASK_1986">[15]Global!#REF!</definedName>
    <definedName name="operating_leases_per_ASK_1987" localSheetId="4">[15]Global!#REF!</definedName>
    <definedName name="operating_leases_per_ASK_1987" localSheetId="17">[15]Global!#REF!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5">[15]Global!#REF!</definedName>
    <definedName name="operating_leases_per_ASK_1987">[15]Global!#REF!</definedName>
    <definedName name="operating_leases_per_ASK_1988" localSheetId="4">[15]Global!#REF!</definedName>
    <definedName name="operating_leases_per_ASK_1988" localSheetId="17">[15]Global!#REF!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5">[15]Global!#REF!</definedName>
    <definedName name="operating_leases_per_ASK_1988">[15]Global!#REF!</definedName>
    <definedName name="operating_leases_per_ASK_1989" localSheetId="4">[15]Global!#REF!</definedName>
    <definedName name="operating_leases_per_ASK_1989" localSheetId="17">[15]Global!#REF!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5">[15]Global!#REF!</definedName>
    <definedName name="operating_leases_per_ASK_1989">[15]Global!#REF!</definedName>
    <definedName name="operating_leases_per_ASK_1990" localSheetId="4">[15]Global!#REF!</definedName>
    <definedName name="operating_leases_per_ASK_1990" localSheetId="17">[15]Global!#REF!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5">[15]Global!#REF!</definedName>
    <definedName name="operating_leases_per_ASK_1990">[15]Global!#REF!</definedName>
    <definedName name="operating_leases_per_ASK_1991" localSheetId="4">[15]Global!#REF!</definedName>
    <definedName name="operating_leases_per_ASK_1991" localSheetId="17">[15]Global!#REF!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5">[15]Global!#REF!</definedName>
    <definedName name="operating_leases_per_ASK_1991">[15]Global!#REF!</definedName>
    <definedName name="operating_leases_per_ASK_1992" localSheetId="4">[15]Global!#REF!</definedName>
    <definedName name="operating_leases_per_ASK_1992" localSheetId="17">[15]Global!#REF!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5">[15]Global!#REF!</definedName>
    <definedName name="operating_leases_per_ASK_1992">[15]Global!#REF!</definedName>
    <definedName name="operating_leases_per_ASK_1993" localSheetId="4">[15]Global!#REF!</definedName>
    <definedName name="operating_leases_per_ASK_1993" localSheetId="17">[15]Global!#REF!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5">[15]Global!#REF!</definedName>
    <definedName name="operating_leases_per_ASK_1993">[15]Global!#REF!</definedName>
    <definedName name="operating_leases_per_ASK_1994" localSheetId="4">[15]Global!#REF!</definedName>
    <definedName name="operating_leases_per_ASK_1994" localSheetId="17">[15]Global!#REF!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5">[15]Global!#REF!</definedName>
    <definedName name="operating_leases_per_ASK_1994">[15]Global!#REF!</definedName>
    <definedName name="operating_leases_per_ASK_1995" localSheetId="4">[15]Global!#REF!</definedName>
    <definedName name="operating_leases_per_ASK_1995" localSheetId="17">[15]Global!#REF!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5">[15]Global!#REF!</definedName>
    <definedName name="operating_leases_per_ASK_1995">[15]Global!#REF!</definedName>
    <definedName name="operating_leases_per_ASK_1996" localSheetId="4">[15]Global!#REF!</definedName>
    <definedName name="operating_leases_per_ASK_1996" localSheetId="17">[15]Global!#REF!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5">[15]Global!#REF!</definedName>
    <definedName name="operating_leases_per_ASK_1996">[15]Global!#REF!</definedName>
    <definedName name="operating_leases_per_ASK_1997" localSheetId="4">[15]Global!#REF!</definedName>
    <definedName name="operating_leases_per_ASK_1997" localSheetId="17">[15]Global!#REF!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5">[15]Global!#REF!</definedName>
    <definedName name="operating_leases_per_ASK_1997">[15]Global!#REF!</definedName>
    <definedName name="operating_leases_per_ASK_1998" localSheetId="4">[15]Global!#REF!</definedName>
    <definedName name="operating_leases_per_ASK_1998" localSheetId="17">[15]Global!#REF!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5">[15]Global!#REF!</definedName>
    <definedName name="operating_leases_per_ASK_1998">[15]Global!#REF!</definedName>
    <definedName name="operating_leases_per_ASK_1999" localSheetId="4">[15]Global!#REF!</definedName>
    <definedName name="operating_leases_per_ASK_1999" localSheetId="17">[15]Global!#REF!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5">[15]Global!#REF!</definedName>
    <definedName name="operating_leases_per_ASK_1999">[15]Global!#REF!</definedName>
    <definedName name="operating_leases_per_ASK_2000" localSheetId="4">[15]Global!#REF!</definedName>
    <definedName name="operating_leases_per_ASK_2000" localSheetId="17">[15]Global!#REF!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5">[15]Global!#REF!</definedName>
    <definedName name="operating_leases_per_ASK_2000">[15]Global!#REF!</definedName>
    <definedName name="operating_leases_per_ASK_2001" localSheetId="4">[15]Global!#REF!</definedName>
    <definedName name="operating_leases_per_ASK_2001" localSheetId="17">[15]Global!#REF!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5">[15]Global!#REF!</definedName>
    <definedName name="operating_leases_per_ASK_2001">[15]Global!#REF!</definedName>
    <definedName name="operating_leases_per_ASK_2002" localSheetId="4">[15]Global!#REF!</definedName>
    <definedName name="operating_leases_per_ASK_2002" localSheetId="17">[15]Global!#REF!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5">[15]Global!#REF!</definedName>
    <definedName name="operating_leases_per_ASK_2002">[15]Global!#REF!</definedName>
    <definedName name="operating_leases_per_ASK_2003" localSheetId="4">[15]Global!#REF!</definedName>
    <definedName name="operating_leases_per_ASK_2003" localSheetId="17">[15]Global!#REF!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5">[15]Global!#REF!</definedName>
    <definedName name="operating_leases_per_ASK_2003">[15]Global!#REF!</definedName>
    <definedName name="operating_leases_per_ASK_2004" localSheetId="4">[15]Global!#REF!</definedName>
    <definedName name="operating_leases_per_ASK_2004" localSheetId="17">[15]Global!#REF!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5">[15]Global!#REF!</definedName>
    <definedName name="operating_leases_per_ASK_2004">[15]Global!#REF!</definedName>
    <definedName name="operating_leases_per_ASK_2005" localSheetId="4">[15]Global!#REF!</definedName>
    <definedName name="operating_leases_per_ASK_2005" localSheetId="17">[15]Global!#REF!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5">[15]Global!#REF!</definedName>
    <definedName name="operating_leases_per_ASK_2005">[15]Global!#REF!</definedName>
    <definedName name="operating_leases_per_ASK_2006" localSheetId="4">[15]Global!#REF!</definedName>
    <definedName name="operating_leases_per_ASK_2006" localSheetId="17">[15]Global!#REF!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5">[15]Global!#REF!</definedName>
    <definedName name="operating_leases_per_ASK_2006">[15]Global!#REF!</definedName>
    <definedName name="operating_leases_per_ASK_2007" localSheetId="4">[15]Global!#REF!</definedName>
    <definedName name="operating_leases_per_ASK_2007" localSheetId="17">[15]Global!#REF!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5">[15]Global!#REF!</definedName>
    <definedName name="operating_leases_per_ASK_2007">[15]Global!#REF!</definedName>
    <definedName name="operating_leases_per_ASK_2008" localSheetId="4">[15]Global!#REF!</definedName>
    <definedName name="operating_leases_per_ASK_2008" localSheetId="17">[15]Global!#REF!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5">[15]Global!#REF!</definedName>
    <definedName name="operating_leases_per_ASK_2008">[15]Global!#REF!</definedName>
    <definedName name="operating_leases_per_ASK_2009" localSheetId="4">[15]Global!#REF!</definedName>
    <definedName name="operating_leases_per_ASK_2009" localSheetId="17">[15]Global!#REF!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5">[15]Global!#REF!</definedName>
    <definedName name="operating_leases_per_ASK_2009">[15]Global!#REF!</definedName>
    <definedName name="operating_leases_per_ASK_2010" localSheetId="4">[15]Global!#REF!</definedName>
    <definedName name="operating_leases_per_ASK_2010" localSheetId="17">[15]Global!#REF!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5">[15]Global!#REF!</definedName>
    <definedName name="operating_leases_per_ASK_2010">[15]Global!#REF!</definedName>
    <definedName name="operating_leases_per_ASK_comm" localSheetId="4">[15]Global!#REF!</definedName>
    <definedName name="operating_leases_per_ASK_comm" localSheetId="17">[15]Global!#REF!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5">[15]Global!#REF!</definedName>
    <definedName name="operating_leases_per_ASK_comm">[15]Global!#REF!</definedName>
    <definedName name="operating_leases_per_ASM_1985" localSheetId="4">[15]Global!#REF!</definedName>
    <definedName name="operating_leases_per_ASM_1985" localSheetId="17">[15]Global!#REF!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5">[15]Global!#REF!</definedName>
    <definedName name="operating_leases_per_ASM_1985">[15]Global!#REF!</definedName>
    <definedName name="operating_leases_per_ASM_1986" localSheetId="4">[15]Global!#REF!</definedName>
    <definedName name="operating_leases_per_ASM_1986" localSheetId="17">[15]Global!#REF!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5">[15]Global!#REF!</definedName>
    <definedName name="operating_leases_per_ASM_1986">[15]Global!#REF!</definedName>
    <definedName name="operating_leases_per_ASM_1987" localSheetId="4">[15]Global!#REF!</definedName>
    <definedName name="operating_leases_per_ASM_1987" localSheetId="17">[15]Global!#REF!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5">[15]Global!#REF!</definedName>
    <definedName name="operating_leases_per_ASM_1987">[15]Global!#REF!</definedName>
    <definedName name="operating_leases_per_ASM_1988" localSheetId="4">[15]Global!#REF!</definedName>
    <definedName name="operating_leases_per_ASM_1988" localSheetId="17">[15]Global!#REF!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5">[15]Global!#REF!</definedName>
    <definedName name="operating_leases_per_ASM_1988">[15]Global!#REF!</definedName>
    <definedName name="operating_leases_per_ASM_1989" localSheetId="4">[15]Global!#REF!</definedName>
    <definedName name="operating_leases_per_ASM_1989" localSheetId="17">[15]Global!#REF!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5">[15]Global!#REF!</definedName>
    <definedName name="operating_leases_per_ASM_1989">[15]Global!#REF!</definedName>
    <definedName name="operating_leases_per_ASM_1990" localSheetId="4">[15]Global!#REF!</definedName>
    <definedName name="operating_leases_per_ASM_1990" localSheetId="17">[15]Global!#REF!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5">[15]Global!#REF!</definedName>
    <definedName name="operating_leases_per_ASM_1990">[15]Global!#REF!</definedName>
    <definedName name="operating_leases_per_ASM_1991" localSheetId="4">[15]Global!#REF!</definedName>
    <definedName name="operating_leases_per_ASM_1991" localSheetId="17">[15]Global!#REF!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5">[15]Global!#REF!</definedName>
    <definedName name="operating_leases_per_ASM_1991">[15]Global!#REF!</definedName>
    <definedName name="operating_leases_per_ASM_1992" localSheetId="4">[15]Global!#REF!</definedName>
    <definedName name="operating_leases_per_ASM_1992" localSheetId="17">[15]Global!#REF!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5">[15]Global!#REF!</definedName>
    <definedName name="operating_leases_per_ASM_1992">[15]Global!#REF!</definedName>
    <definedName name="operating_leases_per_ASM_1993" localSheetId="4">[15]Global!#REF!</definedName>
    <definedName name="operating_leases_per_ASM_1993" localSheetId="17">[15]Global!#REF!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5">[15]Global!#REF!</definedName>
    <definedName name="operating_leases_per_ASM_1993">[15]Global!#REF!</definedName>
    <definedName name="operating_leases_per_ASM_1994" localSheetId="4">[15]Global!#REF!</definedName>
    <definedName name="operating_leases_per_ASM_1994" localSheetId="17">[15]Global!#REF!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5">[15]Global!#REF!</definedName>
    <definedName name="operating_leases_per_ASM_1994">[15]Global!#REF!</definedName>
    <definedName name="operating_leases_per_ASM_1995" localSheetId="4">[15]Global!#REF!</definedName>
    <definedName name="operating_leases_per_ASM_1995" localSheetId="17">[15]Global!#REF!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5">[15]Global!#REF!</definedName>
    <definedName name="operating_leases_per_ASM_1995">[15]Global!#REF!</definedName>
    <definedName name="operating_leases_per_ASM_1996" localSheetId="4">[15]Global!#REF!</definedName>
    <definedName name="operating_leases_per_ASM_1996" localSheetId="17">[15]Global!#REF!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5">[15]Global!#REF!</definedName>
    <definedName name="operating_leases_per_ASM_1996">[15]Global!#REF!</definedName>
    <definedName name="operating_leases_per_ASM_1997" localSheetId="4">[15]Global!#REF!</definedName>
    <definedName name="operating_leases_per_ASM_1997" localSheetId="17">[15]Global!#REF!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5">[15]Global!#REF!</definedName>
    <definedName name="operating_leases_per_ASM_1997">[15]Global!#REF!</definedName>
    <definedName name="operating_leases_per_ASM_1998" localSheetId="4">[15]Global!#REF!</definedName>
    <definedName name="operating_leases_per_ASM_1998" localSheetId="17">[15]Global!#REF!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5">[15]Global!#REF!</definedName>
    <definedName name="operating_leases_per_ASM_1998">[15]Global!#REF!</definedName>
    <definedName name="operating_leases_per_ASM_1999" localSheetId="4">[15]Global!#REF!</definedName>
    <definedName name="operating_leases_per_ASM_1999" localSheetId="17">[15]Global!#REF!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5">[15]Global!#REF!</definedName>
    <definedName name="operating_leases_per_ASM_1999">[15]Global!#REF!</definedName>
    <definedName name="operating_leases_per_ASM_2000" localSheetId="4">[15]Global!#REF!</definedName>
    <definedName name="operating_leases_per_ASM_2000" localSheetId="17">[15]Global!#REF!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5">[15]Global!#REF!</definedName>
    <definedName name="operating_leases_per_ASM_2000">[15]Global!#REF!</definedName>
    <definedName name="operating_leases_per_ASM_2001" localSheetId="4">[15]Global!#REF!</definedName>
    <definedName name="operating_leases_per_ASM_2001" localSheetId="17">[15]Global!#REF!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5">[15]Global!#REF!</definedName>
    <definedName name="operating_leases_per_ASM_2001">[15]Global!#REF!</definedName>
    <definedName name="operating_leases_per_ASM_2002" localSheetId="4">[15]Global!#REF!</definedName>
    <definedName name="operating_leases_per_ASM_2002" localSheetId="17">[15]Global!#REF!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5">[15]Global!#REF!</definedName>
    <definedName name="operating_leases_per_ASM_2002">[15]Global!#REF!</definedName>
    <definedName name="operating_leases_per_ASM_2003" localSheetId="4">[15]Global!#REF!</definedName>
    <definedName name="operating_leases_per_ASM_2003" localSheetId="17">[15]Global!#REF!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5">[15]Global!#REF!</definedName>
    <definedName name="operating_leases_per_ASM_2003">[15]Global!#REF!</definedName>
    <definedName name="operating_leases_per_ASM_2004" localSheetId="4">[15]Global!#REF!</definedName>
    <definedName name="operating_leases_per_ASM_2004" localSheetId="17">[15]Global!#REF!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5">[15]Global!#REF!</definedName>
    <definedName name="operating_leases_per_ASM_2004">[15]Global!#REF!</definedName>
    <definedName name="operating_leases_per_ASM_2005" localSheetId="4">[15]Global!#REF!</definedName>
    <definedName name="operating_leases_per_ASM_2005" localSheetId="17">[15]Global!#REF!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5">[15]Global!#REF!</definedName>
    <definedName name="operating_leases_per_ASM_2005">[15]Global!#REF!</definedName>
    <definedName name="operating_leases_per_ASM_2006" localSheetId="4">[15]Global!#REF!</definedName>
    <definedName name="operating_leases_per_ASM_2006" localSheetId="17">[15]Global!#REF!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5">[15]Global!#REF!</definedName>
    <definedName name="operating_leases_per_ASM_2006">[15]Global!#REF!</definedName>
    <definedName name="operating_leases_per_ASM_2007" localSheetId="4">[15]Global!#REF!</definedName>
    <definedName name="operating_leases_per_ASM_2007" localSheetId="17">[15]Global!#REF!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5">[15]Global!#REF!</definedName>
    <definedName name="operating_leases_per_ASM_2007">[15]Global!#REF!</definedName>
    <definedName name="operating_leases_per_ASM_2008" localSheetId="4">[15]Global!#REF!</definedName>
    <definedName name="operating_leases_per_ASM_2008" localSheetId="17">[15]Global!#REF!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5">[15]Global!#REF!</definedName>
    <definedName name="operating_leases_per_ASM_2008">[15]Global!#REF!</definedName>
    <definedName name="operating_leases_per_ASM_2009" localSheetId="4">[15]Global!#REF!</definedName>
    <definedName name="operating_leases_per_ASM_2009" localSheetId="17">[15]Global!#REF!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5">[15]Global!#REF!</definedName>
    <definedName name="operating_leases_per_ASM_2009">[15]Global!#REF!</definedName>
    <definedName name="operating_leases_per_ASM_2010" localSheetId="4">[15]Global!#REF!</definedName>
    <definedName name="operating_leases_per_ASM_2010" localSheetId="17">[15]Global!#REF!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5">[15]Global!#REF!</definedName>
    <definedName name="operating_leases_per_ASM_2010">[15]Global!#REF!</definedName>
    <definedName name="operating_leases_per_ASM_comm" localSheetId="4">[15]Global!#REF!</definedName>
    <definedName name="operating_leases_per_ASM_comm" localSheetId="17">[15]Global!#REF!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5">[15]Global!#REF!</definedName>
    <definedName name="operating_leases_per_ASM_comm">[15]Global!#REF!</definedName>
    <definedName name="operating_leases_per_ATK_1985" localSheetId="4">[15]Global!#REF!</definedName>
    <definedName name="operating_leases_per_ATK_1985" localSheetId="17">[15]Global!#REF!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5">[15]Global!#REF!</definedName>
    <definedName name="operating_leases_per_ATK_1985">[15]Global!#REF!</definedName>
    <definedName name="operating_leases_per_ATK_1986" localSheetId="4">[15]Global!#REF!</definedName>
    <definedName name="operating_leases_per_ATK_1986" localSheetId="17">[15]Global!#REF!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5">[15]Global!#REF!</definedName>
    <definedName name="operating_leases_per_ATK_1986">[15]Global!#REF!</definedName>
    <definedName name="operating_leases_per_ATK_1987" localSheetId="4">[15]Global!#REF!</definedName>
    <definedName name="operating_leases_per_ATK_1987" localSheetId="17">[15]Global!#REF!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5">[15]Global!#REF!</definedName>
    <definedName name="operating_leases_per_ATK_1987">[15]Global!#REF!</definedName>
    <definedName name="operating_leases_per_ATK_1988" localSheetId="4">[15]Global!#REF!</definedName>
    <definedName name="operating_leases_per_ATK_1988" localSheetId="17">[15]Global!#REF!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5">[15]Global!#REF!</definedName>
    <definedName name="operating_leases_per_ATK_1988">[15]Global!#REF!</definedName>
    <definedName name="operating_leases_per_ATK_1989" localSheetId="4">[15]Global!#REF!</definedName>
    <definedName name="operating_leases_per_ATK_1989" localSheetId="17">[15]Global!#REF!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5">[15]Global!#REF!</definedName>
    <definedName name="operating_leases_per_ATK_1989">[15]Global!#REF!</definedName>
    <definedName name="operating_leases_per_ATK_1990" localSheetId="4">[15]Global!#REF!</definedName>
    <definedName name="operating_leases_per_ATK_1990" localSheetId="17">[15]Global!#REF!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5">[15]Global!#REF!</definedName>
    <definedName name="operating_leases_per_ATK_1990">[15]Global!#REF!</definedName>
    <definedName name="operating_leases_per_ATK_1991" localSheetId="4">[15]Global!#REF!</definedName>
    <definedName name="operating_leases_per_ATK_1991" localSheetId="17">[15]Global!#REF!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5">[15]Global!#REF!</definedName>
    <definedName name="operating_leases_per_ATK_1991">[15]Global!#REF!</definedName>
    <definedName name="operating_leases_per_ATK_1992" localSheetId="4">[15]Global!#REF!</definedName>
    <definedName name="operating_leases_per_ATK_1992" localSheetId="17">[15]Global!#REF!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5">[15]Global!#REF!</definedName>
    <definedName name="operating_leases_per_ATK_1992">[15]Global!#REF!</definedName>
    <definedName name="operating_leases_per_ATK_1993" localSheetId="4">[15]Global!#REF!</definedName>
    <definedName name="operating_leases_per_ATK_1993" localSheetId="17">[15]Global!#REF!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5">[15]Global!#REF!</definedName>
    <definedName name="operating_leases_per_ATK_1993">[15]Global!#REF!</definedName>
    <definedName name="operating_leases_per_ATK_1994" localSheetId="4">[15]Global!#REF!</definedName>
    <definedName name="operating_leases_per_ATK_1994" localSheetId="17">[15]Global!#REF!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5">[15]Global!#REF!</definedName>
    <definedName name="operating_leases_per_ATK_1994">[15]Global!#REF!</definedName>
    <definedName name="operating_leases_per_ATK_1995" localSheetId="4">[15]Global!#REF!</definedName>
    <definedName name="operating_leases_per_ATK_1995" localSheetId="17">[15]Global!#REF!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5">[15]Global!#REF!</definedName>
    <definedName name="operating_leases_per_ATK_1995">[15]Global!#REF!</definedName>
    <definedName name="operating_leases_per_ATK_1996" localSheetId="4">[15]Global!#REF!</definedName>
    <definedName name="operating_leases_per_ATK_1996" localSheetId="17">[15]Global!#REF!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5">[15]Global!#REF!</definedName>
    <definedName name="operating_leases_per_ATK_1996">[15]Global!#REF!</definedName>
    <definedName name="operating_leases_per_ATK_1997" localSheetId="4">[15]Global!#REF!</definedName>
    <definedName name="operating_leases_per_ATK_1997" localSheetId="17">[15]Global!#REF!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5">[15]Global!#REF!</definedName>
    <definedName name="operating_leases_per_ATK_1997">[15]Global!#REF!</definedName>
    <definedName name="operating_leases_per_ATK_1998" localSheetId="4">[15]Global!#REF!</definedName>
    <definedName name="operating_leases_per_ATK_1998" localSheetId="17">[15]Global!#REF!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5">[15]Global!#REF!</definedName>
    <definedName name="operating_leases_per_ATK_1998">[15]Global!#REF!</definedName>
    <definedName name="operating_leases_per_ATK_1999" localSheetId="4">[15]Global!#REF!</definedName>
    <definedName name="operating_leases_per_ATK_1999" localSheetId="17">[15]Global!#REF!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5">[15]Global!#REF!</definedName>
    <definedName name="operating_leases_per_ATK_1999">[15]Global!#REF!</definedName>
    <definedName name="operating_leases_per_ATK_2000" localSheetId="4">[15]Global!#REF!</definedName>
    <definedName name="operating_leases_per_ATK_2000" localSheetId="17">[15]Global!#REF!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5">[15]Global!#REF!</definedName>
    <definedName name="operating_leases_per_ATK_2000">[15]Global!#REF!</definedName>
    <definedName name="operating_leases_per_ATK_2001" localSheetId="4">[15]Global!#REF!</definedName>
    <definedName name="operating_leases_per_ATK_2001" localSheetId="17">[15]Global!#REF!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5">[15]Global!#REF!</definedName>
    <definedName name="operating_leases_per_ATK_2001">[15]Global!#REF!</definedName>
    <definedName name="operating_leases_per_ATK_2002" localSheetId="4">[15]Global!#REF!</definedName>
    <definedName name="operating_leases_per_ATK_2002" localSheetId="17">[15]Global!#REF!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5">[15]Global!#REF!</definedName>
    <definedName name="operating_leases_per_ATK_2002">[15]Global!#REF!</definedName>
    <definedName name="operating_leases_per_ATK_2003" localSheetId="4">[15]Global!#REF!</definedName>
    <definedName name="operating_leases_per_ATK_2003" localSheetId="17">[15]Global!#REF!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5">[15]Global!#REF!</definedName>
    <definedName name="operating_leases_per_ATK_2003">[15]Global!#REF!</definedName>
    <definedName name="operating_leases_per_ATK_2004" localSheetId="4">[15]Global!#REF!</definedName>
    <definedName name="operating_leases_per_ATK_2004" localSheetId="17">[15]Global!#REF!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5">[15]Global!#REF!</definedName>
    <definedName name="operating_leases_per_ATK_2004">[15]Global!#REF!</definedName>
    <definedName name="operating_leases_per_ATK_2005" localSheetId="4">[15]Global!#REF!</definedName>
    <definedName name="operating_leases_per_ATK_2005" localSheetId="17">[15]Global!#REF!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5">[15]Global!#REF!</definedName>
    <definedName name="operating_leases_per_ATK_2005">[15]Global!#REF!</definedName>
    <definedName name="operating_leases_per_ATK_2006" localSheetId="4">[15]Global!#REF!</definedName>
    <definedName name="operating_leases_per_ATK_2006" localSheetId="17">[15]Global!#REF!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5">[15]Global!#REF!</definedName>
    <definedName name="operating_leases_per_ATK_2006">[15]Global!#REF!</definedName>
    <definedName name="operating_leases_per_ATK_2007" localSheetId="4">[15]Global!#REF!</definedName>
    <definedName name="operating_leases_per_ATK_2007" localSheetId="17">[15]Global!#REF!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5">[15]Global!#REF!</definedName>
    <definedName name="operating_leases_per_ATK_2007">[15]Global!#REF!</definedName>
    <definedName name="operating_leases_per_ATK_2008" localSheetId="4">[15]Global!#REF!</definedName>
    <definedName name="operating_leases_per_ATK_2008" localSheetId="17">[15]Global!#REF!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5">[15]Global!#REF!</definedName>
    <definedName name="operating_leases_per_ATK_2008">[15]Global!#REF!</definedName>
    <definedName name="operating_leases_per_ATK_2009" localSheetId="4">[15]Global!#REF!</definedName>
    <definedName name="operating_leases_per_ATK_2009" localSheetId="17">[15]Global!#REF!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5">[15]Global!#REF!</definedName>
    <definedName name="operating_leases_per_ATK_2009">[15]Global!#REF!</definedName>
    <definedName name="operating_leases_per_ATK_2010" localSheetId="4">[15]Global!#REF!</definedName>
    <definedName name="operating_leases_per_ATK_2010" localSheetId="17">[15]Global!#REF!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5">[15]Global!#REF!</definedName>
    <definedName name="operating_leases_per_ATK_2010">[15]Global!#REF!</definedName>
    <definedName name="operating_leases_per_ATK_comm" localSheetId="4">[15]Global!#REF!</definedName>
    <definedName name="operating_leases_per_ATK_comm" localSheetId="17">[15]Global!#REF!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5">[15]Global!#REF!</definedName>
    <definedName name="operating_leases_per_ATK_comm">[15]Global!#REF!</definedName>
    <definedName name="operating_leases_per_ATM_1985" localSheetId="4">[15]Global!#REF!</definedName>
    <definedName name="operating_leases_per_ATM_1985" localSheetId="17">[15]Global!#REF!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5">[15]Global!#REF!</definedName>
    <definedName name="operating_leases_per_ATM_1985">[15]Global!#REF!</definedName>
    <definedName name="operating_leases_per_ATM_1986" localSheetId="4">[15]Global!#REF!</definedName>
    <definedName name="operating_leases_per_ATM_1986" localSheetId="17">[15]Global!#REF!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5">[15]Global!#REF!</definedName>
    <definedName name="operating_leases_per_ATM_1986">[15]Global!#REF!</definedName>
    <definedName name="operating_leases_per_ATM_1987" localSheetId="4">[15]Global!#REF!</definedName>
    <definedName name="operating_leases_per_ATM_1987" localSheetId="17">[15]Global!#REF!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5">[15]Global!#REF!</definedName>
    <definedName name="operating_leases_per_ATM_1987">[15]Global!#REF!</definedName>
    <definedName name="operating_leases_per_ATM_1988" localSheetId="4">[15]Global!#REF!</definedName>
    <definedName name="operating_leases_per_ATM_1988" localSheetId="17">[15]Global!#REF!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5">[15]Global!#REF!</definedName>
    <definedName name="operating_leases_per_ATM_1988">[15]Global!#REF!</definedName>
    <definedName name="operating_leases_per_ATM_1989" localSheetId="4">[15]Global!#REF!</definedName>
    <definedName name="operating_leases_per_ATM_1989" localSheetId="17">[15]Global!#REF!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5">[15]Global!#REF!</definedName>
    <definedName name="operating_leases_per_ATM_1989">[15]Global!#REF!</definedName>
    <definedName name="operating_leases_per_ATM_1990" localSheetId="4">[15]Global!#REF!</definedName>
    <definedName name="operating_leases_per_ATM_1990" localSheetId="17">[15]Global!#REF!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5">[15]Global!#REF!</definedName>
    <definedName name="operating_leases_per_ATM_1990">[15]Global!#REF!</definedName>
    <definedName name="operating_leases_per_ATM_1991" localSheetId="4">[15]Global!#REF!</definedName>
    <definedName name="operating_leases_per_ATM_1991" localSheetId="17">[15]Global!#REF!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5">[15]Global!#REF!</definedName>
    <definedName name="operating_leases_per_ATM_1991">[15]Global!#REF!</definedName>
    <definedName name="operating_leases_per_ATM_1992" localSheetId="4">[15]Global!#REF!</definedName>
    <definedName name="operating_leases_per_ATM_1992" localSheetId="17">[15]Global!#REF!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5">[15]Global!#REF!</definedName>
    <definedName name="operating_leases_per_ATM_1992">[15]Global!#REF!</definedName>
    <definedName name="operating_leases_per_ATM_1993" localSheetId="4">[15]Global!#REF!</definedName>
    <definedName name="operating_leases_per_ATM_1993" localSheetId="17">[15]Global!#REF!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5">[15]Global!#REF!</definedName>
    <definedName name="operating_leases_per_ATM_1993">[15]Global!#REF!</definedName>
    <definedName name="operating_leases_per_ATM_1994" localSheetId="4">[15]Global!#REF!</definedName>
    <definedName name="operating_leases_per_ATM_1994" localSheetId="17">[15]Global!#REF!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5">[15]Global!#REF!</definedName>
    <definedName name="operating_leases_per_ATM_1994">[15]Global!#REF!</definedName>
    <definedName name="operating_leases_per_ATM_1995" localSheetId="4">[15]Global!#REF!</definedName>
    <definedName name="operating_leases_per_ATM_1995" localSheetId="17">[15]Global!#REF!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5">[15]Global!#REF!</definedName>
    <definedName name="operating_leases_per_ATM_1995">[15]Global!#REF!</definedName>
    <definedName name="operating_leases_per_ATM_1996" localSheetId="4">[15]Global!#REF!</definedName>
    <definedName name="operating_leases_per_ATM_1996" localSheetId="17">[15]Global!#REF!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5">[15]Global!#REF!</definedName>
    <definedName name="operating_leases_per_ATM_1996">[15]Global!#REF!</definedName>
    <definedName name="operating_leases_per_ATM_1997" localSheetId="4">[15]Global!#REF!</definedName>
    <definedName name="operating_leases_per_ATM_1997" localSheetId="17">[15]Global!#REF!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5">[15]Global!#REF!</definedName>
    <definedName name="operating_leases_per_ATM_1997">[15]Global!#REF!</definedName>
    <definedName name="operating_leases_per_ATM_1998" localSheetId="4">[15]Global!#REF!</definedName>
    <definedName name="operating_leases_per_ATM_1998" localSheetId="17">[15]Global!#REF!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5">[15]Global!#REF!</definedName>
    <definedName name="operating_leases_per_ATM_1998">[15]Global!#REF!</definedName>
    <definedName name="operating_leases_per_ATM_1999" localSheetId="4">[15]Global!#REF!</definedName>
    <definedName name="operating_leases_per_ATM_1999" localSheetId="17">[15]Global!#REF!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5">[15]Global!#REF!</definedName>
    <definedName name="operating_leases_per_ATM_1999">[15]Global!#REF!</definedName>
    <definedName name="operating_leases_per_ATM_2000" localSheetId="4">[15]Global!#REF!</definedName>
    <definedName name="operating_leases_per_ATM_2000" localSheetId="17">[15]Global!#REF!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5">[15]Global!#REF!</definedName>
    <definedName name="operating_leases_per_ATM_2000">[15]Global!#REF!</definedName>
    <definedName name="operating_leases_per_ATM_2001" localSheetId="4">[15]Global!#REF!</definedName>
    <definedName name="operating_leases_per_ATM_2001" localSheetId="17">[15]Global!#REF!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5">[15]Global!#REF!</definedName>
    <definedName name="operating_leases_per_ATM_2001">[15]Global!#REF!</definedName>
    <definedName name="operating_leases_per_ATM_2002" localSheetId="4">[15]Global!#REF!</definedName>
    <definedName name="operating_leases_per_ATM_2002" localSheetId="17">[15]Global!#REF!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5">[15]Global!#REF!</definedName>
    <definedName name="operating_leases_per_ATM_2002">[15]Global!#REF!</definedName>
    <definedName name="operating_leases_per_ATM_2003" localSheetId="4">[15]Global!#REF!</definedName>
    <definedName name="operating_leases_per_ATM_2003" localSheetId="17">[15]Global!#REF!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5">[15]Global!#REF!</definedName>
    <definedName name="operating_leases_per_ATM_2003">[15]Global!#REF!</definedName>
    <definedName name="operating_leases_per_ATM_2004" localSheetId="4">[15]Global!#REF!</definedName>
    <definedName name="operating_leases_per_ATM_2004" localSheetId="17">[15]Global!#REF!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5">[15]Global!#REF!</definedName>
    <definedName name="operating_leases_per_ATM_2004">[15]Global!#REF!</definedName>
    <definedName name="operating_leases_per_ATM_2005" localSheetId="4">[15]Global!#REF!</definedName>
    <definedName name="operating_leases_per_ATM_2005" localSheetId="17">[15]Global!#REF!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5">[15]Global!#REF!</definedName>
    <definedName name="operating_leases_per_ATM_2005">[15]Global!#REF!</definedName>
    <definedName name="operating_leases_per_ATM_2006" localSheetId="4">[15]Global!#REF!</definedName>
    <definedName name="operating_leases_per_ATM_2006" localSheetId="17">[15]Global!#REF!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5">[15]Global!#REF!</definedName>
    <definedName name="operating_leases_per_ATM_2006">[15]Global!#REF!</definedName>
    <definedName name="operating_leases_per_ATM_2007" localSheetId="4">[15]Global!#REF!</definedName>
    <definedName name="operating_leases_per_ATM_2007" localSheetId="17">[15]Global!#REF!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5">[15]Global!#REF!</definedName>
    <definedName name="operating_leases_per_ATM_2007">[15]Global!#REF!</definedName>
    <definedName name="operating_leases_per_ATM_2008" localSheetId="4">[15]Global!#REF!</definedName>
    <definedName name="operating_leases_per_ATM_2008" localSheetId="17">[15]Global!#REF!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5">[15]Global!#REF!</definedName>
    <definedName name="operating_leases_per_ATM_2008">[15]Global!#REF!</definedName>
    <definedName name="operating_leases_per_ATM_2009" localSheetId="4">[15]Global!#REF!</definedName>
    <definedName name="operating_leases_per_ATM_2009" localSheetId="17">[15]Global!#REF!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5">[15]Global!#REF!</definedName>
    <definedName name="operating_leases_per_ATM_2009">[15]Global!#REF!</definedName>
    <definedName name="operating_leases_per_ATM_2010" localSheetId="4">[15]Global!#REF!</definedName>
    <definedName name="operating_leases_per_ATM_2010" localSheetId="17">[15]Global!#REF!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5">[15]Global!#REF!</definedName>
    <definedName name="operating_leases_per_ATM_2010">[15]Global!#REF!</definedName>
    <definedName name="operating_leases_per_ATM_comm" localSheetId="4">[15]Global!#REF!</definedName>
    <definedName name="operating_leases_per_ATM_comm" localSheetId="17">[15]Global!#REF!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5">[15]Global!#REF!</definedName>
    <definedName name="operating_leases_per_ATM_comm">[15]Global!#REF!</definedName>
    <definedName name="Operating_profit" localSheetId="4">#REF!</definedName>
    <definedName name="Operating_profit" localSheetId="17">#REF!</definedName>
    <definedName name="Operating_profit" localSheetId="5">#REF!</definedName>
    <definedName name="Operating_profit" localSheetId="9">#REF!</definedName>
    <definedName name="Operating_profit" localSheetId="2">#REF!</definedName>
    <definedName name="Operating_profit" localSheetId="25">#REF!</definedName>
    <definedName name="Operating_profit">#REF!</definedName>
    <definedName name="OpEx">[10]Sheet1!$A$12:$IV$12</definedName>
    <definedName name="opinion_body" localSheetId="4">'[3]DCF old'!#REF!</definedName>
    <definedName name="opinion_body" localSheetId="17">'[3]DCF old'!#REF!</definedName>
    <definedName name="opinion_body" localSheetId="5">'[3]DCF old'!#REF!</definedName>
    <definedName name="opinion_body" localSheetId="9">'[3]DCF old'!#REF!</definedName>
    <definedName name="opinion_body" localSheetId="2">'[3]DCF old'!#REF!</definedName>
    <definedName name="opinion_body" localSheetId="25">'[3]DCF old'!#REF!</definedName>
    <definedName name="opinion_body">'[3]DCF old'!#REF!</definedName>
    <definedName name="opinion_header" localSheetId="4">#REF!</definedName>
    <definedName name="opinion_header" localSheetId="17">#REF!</definedName>
    <definedName name="opinion_header" localSheetId="5">#REF!</definedName>
    <definedName name="opinion_header" localSheetId="9">#REF!</definedName>
    <definedName name="opinion_header" localSheetId="2">#REF!</definedName>
    <definedName name="opinion_header" localSheetId="25">#REF!</definedName>
    <definedName name="opinion_header">#REF!</definedName>
    <definedName name="opinion_subject" localSheetId="4">'[3]DCF old'!#REF!</definedName>
    <definedName name="opinion_subject" localSheetId="17">'[3]DCF old'!#REF!</definedName>
    <definedName name="opinion_subject" localSheetId="5">'[3]DCF old'!#REF!</definedName>
    <definedName name="opinion_subject" localSheetId="9">'[3]DCF old'!#REF!</definedName>
    <definedName name="opinion_subject" localSheetId="2">'[3]DCF old'!#REF!</definedName>
    <definedName name="opinion_subject" localSheetId="25">'[3]DCF old'!#REF!</definedName>
    <definedName name="opinion_subject">'[3]DCF old'!#REF!</definedName>
    <definedName name="Opinion_text" localSheetId="4">#REF!</definedName>
    <definedName name="Opinion_text" localSheetId="17">#REF!</definedName>
    <definedName name="Opinion_text" localSheetId="5">#REF!</definedName>
    <definedName name="Opinion_text" localSheetId="9">#REF!</definedName>
    <definedName name="Opinion_text" localSheetId="2">#REF!</definedName>
    <definedName name="Opinion_text" localSheetId="25">#REF!</definedName>
    <definedName name="Opinion_text">#REF!</definedName>
    <definedName name="opm_00" localSheetId="4">#REF!</definedName>
    <definedName name="opm_00" localSheetId="17">#REF!</definedName>
    <definedName name="opm_00" localSheetId="5">#REF!</definedName>
    <definedName name="opm_00" localSheetId="9">#REF!</definedName>
    <definedName name="opm_00" localSheetId="2">#REF!</definedName>
    <definedName name="opm_00" localSheetId="25">#REF!</definedName>
    <definedName name="opm_00">#REF!</definedName>
    <definedName name="opm_01" localSheetId="4">#REF!</definedName>
    <definedName name="opm_01" localSheetId="17">#REF!</definedName>
    <definedName name="opm_01" localSheetId="5">#REF!</definedName>
    <definedName name="opm_01" localSheetId="9">#REF!</definedName>
    <definedName name="opm_01" localSheetId="2">#REF!</definedName>
    <definedName name="opm_01" localSheetId="25">#REF!</definedName>
    <definedName name="opm_01">#REF!</definedName>
    <definedName name="opm_02" localSheetId="4">#REF!</definedName>
    <definedName name="opm_02" localSheetId="17">#REF!</definedName>
    <definedName name="opm_02" localSheetId="5">#REF!</definedName>
    <definedName name="opm_02" localSheetId="9">#REF!</definedName>
    <definedName name="opm_02" localSheetId="2">#REF!</definedName>
    <definedName name="opm_02" localSheetId="25">#REF!</definedName>
    <definedName name="opm_02">#REF!</definedName>
    <definedName name="opm_03">[1]CASINO2!$W$398</definedName>
    <definedName name="opm_90" localSheetId="4">#REF!</definedName>
    <definedName name="opm_90" localSheetId="17">#REF!</definedName>
    <definedName name="opm_90" localSheetId="5">#REF!</definedName>
    <definedName name="opm_90" localSheetId="9">#REF!</definedName>
    <definedName name="opm_90" localSheetId="2">#REF!</definedName>
    <definedName name="opm_90" localSheetId="25">#REF!</definedName>
    <definedName name="opm_90">#REF!</definedName>
    <definedName name="opm_91" localSheetId="4">#REF!</definedName>
    <definedName name="opm_91" localSheetId="17">#REF!</definedName>
    <definedName name="opm_91" localSheetId="5">#REF!</definedName>
    <definedName name="opm_91" localSheetId="9">#REF!</definedName>
    <definedName name="opm_91" localSheetId="2">#REF!</definedName>
    <definedName name="opm_91" localSheetId="25">#REF!</definedName>
    <definedName name="opm_91">#REF!</definedName>
    <definedName name="opm_92" localSheetId="4">#REF!</definedName>
    <definedName name="opm_92" localSheetId="17">#REF!</definedName>
    <definedName name="opm_92" localSheetId="5">#REF!</definedName>
    <definedName name="opm_92" localSheetId="9">#REF!</definedName>
    <definedName name="opm_92" localSheetId="2">#REF!</definedName>
    <definedName name="opm_92" localSheetId="25">#REF!</definedName>
    <definedName name="opm_92">#REF!</definedName>
    <definedName name="opm_93" localSheetId="4">#REF!</definedName>
    <definedName name="opm_93" localSheetId="17">#REF!</definedName>
    <definedName name="opm_93" localSheetId="5">#REF!</definedName>
    <definedName name="opm_93" localSheetId="9">#REF!</definedName>
    <definedName name="opm_93" localSheetId="2">#REF!</definedName>
    <definedName name="opm_93" localSheetId="25">#REF!</definedName>
    <definedName name="opm_93">#REF!</definedName>
    <definedName name="opm_94" localSheetId="4">#REF!</definedName>
    <definedName name="opm_94" localSheetId="17">#REF!</definedName>
    <definedName name="opm_94" localSheetId="5">#REF!</definedName>
    <definedName name="opm_94" localSheetId="9">#REF!</definedName>
    <definedName name="opm_94" localSheetId="2">#REF!</definedName>
    <definedName name="opm_94" localSheetId="25">#REF!</definedName>
    <definedName name="opm_94">#REF!</definedName>
    <definedName name="opm_95" localSheetId="4">#REF!</definedName>
    <definedName name="opm_95" localSheetId="17">#REF!</definedName>
    <definedName name="opm_95" localSheetId="5">#REF!</definedName>
    <definedName name="opm_95" localSheetId="9">#REF!</definedName>
    <definedName name="opm_95" localSheetId="2">#REF!</definedName>
    <definedName name="opm_95" localSheetId="25">#REF!</definedName>
    <definedName name="opm_95">#REF!</definedName>
    <definedName name="opm_96" localSheetId="4">#REF!</definedName>
    <definedName name="opm_96" localSheetId="17">#REF!</definedName>
    <definedName name="opm_96" localSheetId="5">#REF!</definedName>
    <definedName name="opm_96" localSheetId="9">#REF!</definedName>
    <definedName name="opm_96" localSheetId="2">#REF!</definedName>
    <definedName name="opm_96" localSheetId="25">#REF!</definedName>
    <definedName name="opm_96">#REF!</definedName>
    <definedName name="opm_97" localSheetId="4">#REF!</definedName>
    <definedName name="opm_97" localSheetId="17">#REF!</definedName>
    <definedName name="opm_97" localSheetId="5">#REF!</definedName>
    <definedName name="opm_97" localSheetId="9">#REF!</definedName>
    <definedName name="opm_97" localSheetId="2">#REF!</definedName>
    <definedName name="opm_97" localSheetId="25">#REF!</definedName>
    <definedName name="opm_97">#REF!</definedName>
    <definedName name="opm_98" localSheetId="4">#REF!</definedName>
    <definedName name="opm_98" localSheetId="17">#REF!</definedName>
    <definedName name="opm_98" localSheetId="5">#REF!</definedName>
    <definedName name="opm_98" localSheetId="9">#REF!</definedName>
    <definedName name="opm_98" localSheetId="2">#REF!</definedName>
    <definedName name="opm_98" localSheetId="25">#REF!</definedName>
    <definedName name="opm_98">#REF!</definedName>
    <definedName name="opm_99" localSheetId="4">#REF!</definedName>
    <definedName name="opm_99" localSheetId="17">#REF!</definedName>
    <definedName name="opm_99" localSheetId="5">#REF!</definedName>
    <definedName name="opm_99" localSheetId="9">#REF!</definedName>
    <definedName name="opm_99" localSheetId="2">#REF!</definedName>
    <definedName name="opm_99" localSheetId="25">#REF!</definedName>
    <definedName name="opm_99">#REF!</definedName>
    <definedName name="Order_backlog" localSheetId="4">#REF!</definedName>
    <definedName name="Order_backlog" localSheetId="17">#REF!</definedName>
    <definedName name="Order_backlog" localSheetId="5">#REF!</definedName>
    <definedName name="Order_backlog" localSheetId="9">#REF!</definedName>
    <definedName name="Order_backlog" localSheetId="2">#REF!</definedName>
    <definedName name="Order_backlog" localSheetId="25">#REF!</definedName>
    <definedName name="Order_backlog">#REF!</definedName>
    <definedName name="Order_intake" localSheetId="4">#REF!</definedName>
    <definedName name="Order_intake" localSheetId="17">#REF!</definedName>
    <definedName name="Order_intake" localSheetId="5">#REF!</definedName>
    <definedName name="Order_intake" localSheetId="9">#REF!</definedName>
    <definedName name="Order_intake" localSheetId="2">#REF!</definedName>
    <definedName name="Order_intake" localSheetId="25">#REF!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7">#REF!</definedName>
    <definedName name="Other_Cash_Items" localSheetId="5">#REF!</definedName>
    <definedName name="Other_Cash_Items" localSheetId="9">#REF!</definedName>
    <definedName name="Other_Cash_Items" localSheetId="2">#REF!</definedName>
    <definedName name="Other_Cash_Items" localSheetId="25">#REF!</definedName>
    <definedName name="Other_Cash_Items">#REF!</definedName>
    <definedName name="other_costs_per_ASK_1985" localSheetId="4">[15]Global!#REF!</definedName>
    <definedName name="other_costs_per_ASK_1985" localSheetId="17">[15]Global!#REF!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5">[15]Global!#REF!</definedName>
    <definedName name="other_costs_per_ASK_1985">[15]Global!#REF!</definedName>
    <definedName name="other_costs_per_ASK_1986" localSheetId="4">[15]Global!#REF!</definedName>
    <definedName name="other_costs_per_ASK_1986" localSheetId="17">[15]Global!#REF!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5">[15]Global!#REF!</definedName>
    <definedName name="other_costs_per_ASK_1986">[15]Global!#REF!</definedName>
    <definedName name="other_costs_per_ASK_1987" localSheetId="4">[15]Global!#REF!</definedName>
    <definedName name="other_costs_per_ASK_1987" localSheetId="17">[15]Global!#REF!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5">[15]Global!#REF!</definedName>
    <definedName name="other_costs_per_ASK_1987">[15]Global!#REF!</definedName>
    <definedName name="other_costs_per_ASK_1988" localSheetId="4">[15]Global!#REF!</definedName>
    <definedName name="other_costs_per_ASK_1988" localSheetId="17">[15]Global!#REF!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5">[15]Global!#REF!</definedName>
    <definedName name="other_costs_per_ASK_1988">[15]Global!#REF!</definedName>
    <definedName name="other_costs_per_ASK_1989" localSheetId="4">[15]Global!#REF!</definedName>
    <definedName name="other_costs_per_ASK_1989" localSheetId="17">[15]Global!#REF!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5">[15]Global!#REF!</definedName>
    <definedName name="other_costs_per_ASK_1989">[15]Global!#REF!</definedName>
    <definedName name="other_costs_per_ASK_1990" localSheetId="4">[15]Global!#REF!</definedName>
    <definedName name="other_costs_per_ASK_1990" localSheetId="17">[15]Global!#REF!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5">[15]Global!#REF!</definedName>
    <definedName name="other_costs_per_ASK_1990">[15]Global!#REF!</definedName>
    <definedName name="other_costs_per_ASK_1991" localSheetId="4">[15]Global!#REF!</definedName>
    <definedName name="other_costs_per_ASK_1991" localSheetId="17">[15]Global!#REF!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5">[15]Global!#REF!</definedName>
    <definedName name="other_costs_per_ASK_1991">[15]Global!#REF!</definedName>
    <definedName name="other_costs_per_ASK_1992" localSheetId="4">[15]Global!#REF!</definedName>
    <definedName name="other_costs_per_ASK_1992" localSheetId="17">[15]Global!#REF!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5">[15]Global!#REF!</definedName>
    <definedName name="other_costs_per_ASK_1992">[15]Global!#REF!</definedName>
    <definedName name="other_costs_per_ASK_1993" localSheetId="4">[15]Global!#REF!</definedName>
    <definedName name="other_costs_per_ASK_1993" localSheetId="17">[15]Global!#REF!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5">[15]Global!#REF!</definedName>
    <definedName name="other_costs_per_ASK_1993">[15]Global!#REF!</definedName>
    <definedName name="other_costs_per_ASK_1994" localSheetId="4">[15]Global!#REF!</definedName>
    <definedName name="other_costs_per_ASK_1994" localSheetId="17">[15]Global!#REF!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5">[15]Global!#REF!</definedName>
    <definedName name="other_costs_per_ASK_1994">[15]Global!#REF!</definedName>
    <definedName name="other_costs_per_ASK_1995" localSheetId="4">[15]Global!#REF!</definedName>
    <definedName name="other_costs_per_ASK_1995" localSheetId="17">[15]Global!#REF!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5">[15]Global!#REF!</definedName>
    <definedName name="other_costs_per_ASK_1995">[15]Global!#REF!</definedName>
    <definedName name="other_costs_per_ASK_1996" localSheetId="4">[15]Global!#REF!</definedName>
    <definedName name="other_costs_per_ASK_1996" localSheetId="17">[15]Global!#REF!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5">[15]Global!#REF!</definedName>
    <definedName name="other_costs_per_ASK_1996">[15]Global!#REF!</definedName>
    <definedName name="other_costs_per_ASK_1997" localSheetId="4">[15]Global!#REF!</definedName>
    <definedName name="other_costs_per_ASK_1997" localSheetId="17">[15]Global!#REF!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5">[15]Global!#REF!</definedName>
    <definedName name="other_costs_per_ASK_1997">[15]Global!#REF!</definedName>
    <definedName name="other_costs_per_ASK_1998" localSheetId="4">[15]Global!#REF!</definedName>
    <definedName name="other_costs_per_ASK_1998" localSheetId="17">[15]Global!#REF!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5">[15]Global!#REF!</definedName>
    <definedName name="other_costs_per_ASK_1998">[15]Global!#REF!</definedName>
    <definedName name="other_costs_per_ASK_1999" localSheetId="4">[15]Global!#REF!</definedName>
    <definedName name="other_costs_per_ASK_1999" localSheetId="17">[15]Global!#REF!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5">[15]Global!#REF!</definedName>
    <definedName name="other_costs_per_ASK_1999">[15]Global!#REF!</definedName>
    <definedName name="other_costs_per_ASK_2000" localSheetId="4">[15]Global!#REF!</definedName>
    <definedName name="other_costs_per_ASK_2000" localSheetId="17">[15]Global!#REF!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5">[15]Global!#REF!</definedName>
    <definedName name="other_costs_per_ASK_2000">[15]Global!#REF!</definedName>
    <definedName name="other_costs_per_ASK_2001" localSheetId="4">[15]Global!#REF!</definedName>
    <definedName name="other_costs_per_ASK_2001" localSheetId="17">[15]Global!#REF!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5">[15]Global!#REF!</definedName>
    <definedName name="other_costs_per_ASK_2001">[15]Global!#REF!</definedName>
    <definedName name="other_costs_per_ASK_2002" localSheetId="4">[15]Global!#REF!</definedName>
    <definedName name="other_costs_per_ASK_2002" localSheetId="17">[15]Global!#REF!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5">[15]Global!#REF!</definedName>
    <definedName name="other_costs_per_ASK_2002">[15]Global!#REF!</definedName>
    <definedName name="other_costs_per_ASK_2003" localSheetId="4">[15]Global!#REF!</definedName>
    <definedName name="other_costs_per_ASK_2003" localSheetId="17">[15]Global!#REF!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5">[15]Global!#REF!</definedName>
    <definedName name="other_costs_per_ASK_2003">[15]Global!#REF!</definedName>
    <definedName name="other_costs_per_ASK_2004" localSheetId="4">[15]Global!#REF!</definedName>
    <definedName name="other_costs_per_ASK_2004" localSheetId="17">[15]Global!#REF!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5">[15]Global!#REF!</definedName>
    <definedName name="other_costs_per_ASK_2004">[15]Global!#REF!</definedName>
    <definedName name="other_costs_per_ASK_2005" localSheetId="4">[15]Global!#REF!</definedName>
    <definedName name="other_costs_per_ASK_2005" localSheetId="17">[15]Global!#REF!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5">[15]Global!#REF!</definedName>
    <definedName name="other_costs_per_ASK_2005">[15]Global!#REF!</definedName>
    <definedName name="other_costs_per_ASK_2006" localSheetId="4">[15]Global!#REF!</definedName>
    <definedName name="other_costs_per_ASK_2006" localSheetId="17">[15]Global!#REF!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5">[15]Global!#REF!</definedName>
    <definedName name="other_costs_per_ASK_2006">[15]Global!#REF!</definedName>
    <definedName name="other_costs_per_ASK_2007" localSheetId="4">[15]Global!#REF!</definedName>
    <definedName name="other_costs_per_ASK_2007" localSheetId="17">[15]Global!#REF!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5">[15]Global!#REF!</definedName>
    <definedName name="other_costs_per_ASK_2007">[15]Global!#REF!</definedName>
    <definedName name="other_costs_per_ASK_2008" localSheetId="4">[15]Global!#REF!</definedName>
    <definedName name="other_costs_per_ASK_2008" localSheetId="17">[15]Global!#REF!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5">[15]Global!#REF!</definedName>
    <definedName name="other_costs_per_ASK_2008">[15]Global!#REF!</definedName>
    <definedName name="other_costs_per_ASK_2009" localSheetId="4">[15]Global!#REF!</definedName>
    <definedName name="other_costs_per_ASK_2009" localSheetId="17">[15]Global!#REF!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5">[15]Global!#REF!</definedName>
    <definedName name="other_costs_per_ASK_2009">[15]Global!#REF!</definedName>
    <definedName name="other_costs_per_ASK_2010" localSheetId="4">[15]Global!#REF!</definedName>
    <definedName name="other_costs_per_ASK_2010" localSheetId="17">[15]Global!#REF!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5">[15]Global!#REF!</definedName>
    <definedName name="other_costs_per_ASK_2010">[15]Global!#REF!</definedName>
    <definedName name="other_costs_per_ASK_comm" localSheetId="4">[15]Global!#REF!</definedName>
    <definedName name="other_costs_per_ASK_comm" localSheetId="17">[15]Global!#REF!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5">[15]Global!#REF!</definedName>
    <definedName name="other_costs_per_ASK_comm">[15]Global!#REF!</definedName>
    <definedName name="other_costs_per_ASM_1985" localSheetId="4">[15]Global!#REF!</definedName>
    <definedName name="other_costs_per_ASM_1985" localSheetId="17">[15]Global!#REF!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5">[15]Global!#REF!</definedName>
    <definedName name="other_costs_per_ASM_1985">[15]Global!#REF!</definedName>
    <definedName name="other_costs_per_ASM_1986" localSheetId="4">[15]Global!#REF!</definedName>
    <definedName name="other_costs_per_ASM_1986" localSheetId="17">[15]Global!#REF!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5">[15]Global!#REF!</definedName>
    <definedName name="other_costs_per_ASM_1986">[15]Global!#REF!</definedName>
    <definedName name="other_costs_per_ASM_1987" localSheetId="4">[15]Global!#REF!</definedName>
    <definedName name="other_costs_per_ASM_1987" localSheetId="17">[15]Global!#REF!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5">[15]Global!#REF!</definedName>
    <definedName name="other_costs_per_ASM_1987">[15]Global!#REF!</definedName>
    <definedName name="other_costs_per_ASM_1988" localSheetId="4">[15]Global!#REF!</definedName>
    <definedName name="other_costs_per_ASM_1988" localSheetId="17">[15]Global!#REF!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5">[15]Global!#REF!</definedName>
    <definedName name="other_costs_per_ASM_1988">[15]Global!#REF!</definedName>
    <definedName name="other_costs_per_ASM_1989" localSheetId="4">[15]Global!#REF!</definedName>
    <definedName name="other_costs_per_ASM_1989" localSheetId="17">[15]Global!#REF!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5">[15]Global!#REF!</definedName>
    <definedName name="other_costs_per_ASM_1989">[15]Global!#REF!</definedName>
    <definedName name="other_costs_per_ASM_1990" localSheetId="4">[15]Global!#REF!</definedName>
    <definedName name="other_costs_per_ASM_1990" localSheetId="17">[15]Global!#REF!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5">[15]Global!#REF!</definedName>
    <definedName name="other_costs_per_ASM_1990">[15]Global!#REF!</definedName>
    <definedName name="other_costs_per_ASM_1991" localSheetId="4">[15]Global!#REF!</definedName>
    <definedName name="other_costs_per_ASM_1991" localSheetId="17">[15]Global!#REF!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5">[15]Global!#REF!</definedName>
    <definedName name="other_costs_per_ASM_1991">[15]Global!#REF!</definedName>
    <definedName name="other_costs_per_ASM_1992" localSheetId="4">[15]Global!#REF!</definedName>
    <definedName name="other_costs_per_ASM_1992" localSheetId="17">[15]Global!#REF!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5">[15]Global!#REF!</definedName>
    <definedName name="other_costs_per_ASM_1992">[15]Global!#REF!</definedName>
    <definedName name="other_costs_per_ASM_1993" localSheetId="4">[15]Global!#REF!</definedName>
    <definedName name="other_costs_per_ASM_1993" localSheetId="17">[15]Global!#REF!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5">[15]Global!#REF!</definedName>
    <definedName name="other_costs_per_ASM_1993">[15]Global!#REF!</definedName>
    <definedName name="other_costs_per_ASM_1994" localSheetId="4">[15]Global!#REF!</definedName>
    <definedName name="other_costs_per_ASM_1994" localSheetId="17">[15]Global!#REF!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5">[15]Global!#REF!</definedName>
    <definedName name="other_costs_per_ASM_1994">[15]Global!#REF!</definedName>
    <definedName name="other_costs_per_ASM_1995" localSheetId="4">[15]Global!#REF!</definedName>
    <definedName name="other_costs_per_ASM_1995" localSheetId="17">[15]Global!#REF!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5">[15]Global!#REF!</definedName>
    <definedName name="other_costs_per_ASM_1995">[15]Global!#REF!</definedName>
    <definedName name="other_costs_per_ASM_1996" localSheetId="4">[15]Global!#REF!</definedName>
    <definedName name="other_costs_per_ASM_1996" localSheetId="17">[15]Global!#REF!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5">[15]Global!#REF!</definedName>
    <definedName name="other_costs_per_ASM_1996">[15]Global!#REF!</definedName>
    <definedName name="other_costs_per_ASM_1997" localSheetId="4">[15]Global!#REF!</definedName>
    <definedName name="other_costs_per_ASM_1997" localSheetId="17">[15]Global!#REF!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5">[15]Global!#REF!</definedName>
    <definedName name="other_costs_per_ASM_1997">[15]Global!#REF!</definedName>
    <definedName name="other_costs_per_ASM_1998" localSheetId="4">[15]Global!#REF!</definedName>
    <definedName name="other_costs_per_ASM_1998" localSheetId="17">[15]Global!#REF!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5">[15]Global!#REF!</definedName>
    <definedName name="other_costs_per_ASM_1998">[15]Global!#REF!</definedName>
    <definedName name="other_costs_per_ASM_1999" localSheetId="4">[15]Global!#REF!</definedName>
    <definedName name="other_costs_per_ASM_1999" localSheetId="17">[15]Global!#REF!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5">[15]Global!#REF!</definedName>
    <definedName name="other_costs_per_ASM_1999">[15]Global!#REF!</definedName>
    <definedName name="other_costs_per_ASM_2000" localSheetId="4">[15]Global!#REF!</definedName>
    <definedName name="other_costs_per_ASM_2000" localSheetId="17">[15]Global!#REF!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5">[15]Global!#REF!</definedName>
    <definedName name="other_costs_per_ASM_2000">[15]Global!#REF!</definedName>
    <definedName name="other_costs_per_ASM_2001" localSheetId="4">[15]Global!#REF!</definedName>
    <definedName name="other_costs_per_ASM_2001" localSheetId="17">[15]Global!#REF!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5">[15]Global!#REF!</definedName>
    <definedName name="other_costs_per_ASM_2001">[15]Global!#REF!</definedName>
    <definedName name="other_costs_per_ASM_2002" localSheetId="4">[15]Global!#REF!</definedName>
    <definedName name="other_costs_per_ASM_2002" localSheetId="17">[15]Global!#REF!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5">[15]Global!#REF!</definedName>
    <definedName name="other_costs_per_ASM_2002">[15]Global!#REF!</definedName>
    <definedName name="other_costs_per_ASM_2003" localSheetId="4">[15]Global!#REF!</definedName>
    <definedName name="other_costs_per_ASM_2003" localSheetId="17">[15]Global!#REF!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5">[15]Global!#REF!</definedName>
    <definedName name="other_costs_per_ASM_2003">[15]Global!#REF!</definedName>
    <definedName name="other_costs_per_ASM_2004" localSheetId="4">[15]Global!#REF!</definedName>
    <definedName name="other_costs_per_ASM_2004" localSheetId="17">[15]Global!#REF!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5">[15]Global!#REF!</definedName>
    <definedName name="other_costs_per_ASM_2004">[15]Global!#REF!</definedName>
    <definedName name="other_costs_per_ASM_2005" localSheetId="4">[15]Global!#REF!</definedName>
    <definedName name="other_costs_per_ASM_2005" localSheetId="17">[15]Global!#REF!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5">[15]Global!#REF!</definedName>
    <definedName name="other_costs_per_ASM_2005">[15]Global!#REF!</definedName>
    <definedName name="other_costs_per_ASM_2006" localSheetId="4">[15]Global!#REF!</definedName>
    <definedName name="other_costs_per_ASM_2006" localSheetId="17">[15]Global!#REF!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5">[15]Global!#REF!</definedName>
    <definedName name="other_costs_per_ASM_2006">[15]Global!#REF!</definedName>
    <definedName name="other_costs_per_ASM_2007" localSheetId="4">[15]Global!#REF!</definedName>
    <definedName name="other_costs_per_ASM_2007" localSheetId="17">[15]Global!#REF!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5">[15]Global!#REF!</definedName>
    <definedName name="other_costs_per_ASM_2007">[15]Global!#REF!</definedName>
    <definedName name="other_costs_per_ASM_2008" localSheetId="4">[15]Global!#REF!</definedName>
    <definedName name="other_costs_per_ASM_2008" localSheetId="17">[15]Global!#REF!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5">[15]Global!#REF!</definedName>
    <definedName name="other_costs_per_ASM_2008">[15]Global!#REF!</definedName>
    <definedName name="other_costs_per_ASM_2009" localSheetId="4">[15]Global!#REF!</definedName>
    <definedName name="other_costs_per_ASM_2009" localSheetId="17">[15]Global!#REF!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5">[15]Global!#REF!</definedName>
    <definedName name="other_costs_per_ASM_2009">[15]Global!#REF!</definedName>
    <definedName name="other_costs_per_ASM_2010" localSheetId="4">[15]Global!#REF!</definedName>
    <definedName name="other_costs_per_ASM_2010" localSheetId="17">[15]Global!#REF!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5">[15]Global!#REF!</definedName>
    <definedName name="other_costs_per_ASM_2010">[15]Global!#REF!</definedName>
    <definedName name="other_costs_per_ASM_comm" localSheetId="4">[15]Global!#REF!</definedName>
    <definedName name="other_costs_per_ASM_comm" localSheetId="17">[15]Global!#REF!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5">[15]Global!#REF!</definedName>
    <definedName name="other_costs_per_ASM_comm">[15]Global!#REF!</definedName>
    <definedName name="other_costs_per_ATK_1985" localSheetId="4">[15]Global!#REF!</definedName>
    <definedName name="other_costs_per_ATK_1985" localSheetId="17">[15]Global!#REF!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5">[15]Global!#REF!</definedName>
    <definedName name="other_costs_per_ATK_1985">[15]Global!#REF!</definedName>
    <definedName name="other_costs_per_ATK_1986" localSheetId="4">[15]Global!#REF!</definedName>
    <definedName name="other_costs_per_ATK_1986" localSheetId="17">[15]Global!#REF!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5">[15]Global!#REF!</definedName>
    <definedName name="other_costs_per_ATK_1986">[15]Global!#REF!</definedName>
    <definedName name="other_costs_per_ATK_1987" localSheetId="4">[15]Global!#REF!</definedName>
    <definedName name="other_costs_per_ATK_1987" localSheetId="17">[15]Global!#REF!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5">[15]Global!#REF!</definedName>
    <definedName name="other_costs_per_ATK_1987">[15]Global!#REF!</definedName>
    <definedName name="other_costs_per_ATK_1988" localSheetId="4">[15]Global!#REF!</definedName>
    <definedName name="other_costs_per_ATK_1988" localSheetId="17">[15]Global!#REF!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5">[15]Global!#REF!</definedName>
    <definedName name="other_costs_per_ATK_1988">[15]Global!#REF!</definedName>
    <definedName name="other_costs_per_ATK_1989" localSheetId="4">[15]Global!#REF!</definedName>
    <definedName name="other_costs_per_ATK_1989" localSheetId="17">[15]Global!#REF!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5">[15]Global!#REF!</definedName>
    <definedName name="other_costs_per_ATK_1989">[15]Global!#REF!</definedName>
    <definedName name="other_costs_per_ATK_1990" localSheetId="4">[15]Global!#REF!</definedName>
    <definedName name="other_costs_per_ATK_1990" localSheetId="17">[15]Global!#REF!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5">[15]Global!#REF!</definedName>
    <definedName name="other_costs_per_ATK_1990">[15]Global!#REF!</definedName>
    <definedName name="other_costs_per_ATK_1991" localSheetId="4">[15]Global!#REF!</definedName>
    <definedName name="other_costs_per_ATK_1991" localSheetId="17">[15]Global!#REF!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5">[15]Global!#REF!</definedName>
    <definedName name="other_costs_per_ATK_1991">[15]Global!#REF!</definedName>
    <definedName name="other_costs_per_ATK_1992" localSheetId="4">[15]Global!#REF!</definedName>
    <definedName name="other_costs_per_ATK_1992" localSheetId="17">[15]Global!#REF!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5">[15]Global!#REF!</definedName>
    <definedName name="other_costs_per_ATK_1992">[15]Global!#REF!</definedName>
    <definedName name="other_costs_per_ATK_1993" localSheetId="4">[15]Global!#REF!</definedName>
    <definedName name="other_costs_per_ATK_1993" localSheetId="17">[15]Global!#REF!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5">[15]Global!#REF!</definedName>
    <definedName name="other_costs_per_ATK_1993">[15]Global!#REF!</definedName>
    <definedName name="other_costs_per_ATK_1994" localSheetId="4">[15]Global!#REF!</definedName>
    <definedName name="other_costs_per_ATK_1994" localSheetId="17">[15]Global!#REF!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5">[15]Global!#REF!</definedName>
    <definedName name="other_costs_per_ATK_1994">[15]Global!#REF!</definedName>
    <definedName name="other_costs_per_ATK_1995" localSheetId="4">[15]Global!#REF!</definedName>
    <definedName name="other_costs_per_ATK_1995" localSheetId="17">[15]Global!#REF!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5">[15]Global!#REF!</definedName>
    <definedName name="other_costs_per_ATK_1995">[15]Global!#REF!</definedName>
    <definedName name="other_costs_per_ATK_1996" localSheetId="4">[15]Global!#REF!</definedName>
    <definedName name="other_costs_per_ATK_1996" localSheetId="17">[15]Global!#REF!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5">[15]Global!#REF!</definedName>
    <definedName name="other_costs_per_ATK_1996">[15]Global!#REF!</definedName>
    <definedName name="other_costs_per_ATK_1997" localSheetId="4">[15]Global!#REF!</definedName>
    <definedName name="other_costs_per_ATK_1997" localSheetId="17">[15]Global!#REF!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5">[15]Global!#REF!</definedName>
    <definedName name="other_costs_per_ATK_1997">[15]Global!#REF!</definedName>
    <definedName name="other_costs_per_ATK_1998" localSheetId="4">[15]Global!#REF!</definedName>
    <definedName name="other_costs_per_ATK_1998" localSheetId="17">[15]Global!#REF!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5">[15]Global!#REF!</definedName>
    <definedName name="other_costs_per_ATK_1998">[15]Global!#REF!</definedName>
    <definedName name="other_costs_per_ATK_1999" localSheetId="4">[15]Global!#REF!</definedName>
    <definedName name="other_costs_per_ATK_1999" localSheetId="17">[15]Global!#REF!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5">[15]Global!#REF!</definedName>
    <definedName name="other_costs_per_ATK_1999">[15]Global!#REF!</definedName>
    <definedName name="other_costs_per_ATK_2000" localSheetId="4">[15]Global!#REF!</definedName>
    <definedName name="other_costs_per_ATK_2000" localSheetId="17">[15]Global!#REF!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5">[15]Global!#REF!</definedName>
    <definedName name="other_costs_per_ATK_2000">[15]Global!#REF!</definedName>
    <definedName name="other_costs_per_ATK_2001" localSheetId="4">[15]Global!#REF!</definedName>
    <definedName name="other_costs_per_ATK_2001" localSheetId="17">[15]Global!#REF!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5">[15]Global!#REF!</definedName>
    <definedName name="other_costs_per_ATK_2001">[15]Global!#REF!</definedName>
    <definedName name="other_costs_per_ATK_2002" localSheetId="4">[15]Global!#REF!</definedName>
    <definedName name="other_costs_per_ATK_2002" localSheetId="17">[15]Global!#REF!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5">[15]Global!#REF!</definedName>
    <definedName name="other_costs_per_ATK_2002">[15]Global!#REF!</definedName>
    <definedName name="other_costs_per_ATK_2003" localSheetId="4">[15]Global!#REF!</definedName>
    <definedName name="other_costs_per_ATK_2003" localSheetId="17">[15]Global!#REF!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5">[15]Global!#REF!</definedName>
    <definedName name="other_costs_per_ATK_2003">[15]Global!#REF!</definedName>
    <definedName name="other_costs_per_ATK_2004" localSheetId="4">[15]Global!#REF!</definedName>
    <definedName name="other_costs_per_ATK_2004" localSheetId="17">[15]Global!#REF!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5">[15]Global!#REF!</definedName>
    <definedName name="other_costs_per_ATK_2004">[15]Global!#REF!</definedName>
    <definedName name="other_costs_per_ATK_2005" localSheetId="4">[15]Global!#REF!</definedName>
    <definedName name="other_costs_per_ATK_2005" localSheetId="17">[15]Global!#REF!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5">[15]Global!#REF!</definedName>
    <definedName name="other_costs_per_ATK_2005">[15]Global!#REF!</definedName>
    <definedName name="other_costs_per_ATK_2006" localSheetId="4">[15]Global!#REF!</definedName>
    <definedName name="other_costs_per_ATK_2006" localSheetId="17">[15]Global!#REF!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5">[15]Global!#REF!</definedName>
    <definedName name="other_costs_per_ATK_2006">[15]Global!#REF!</definedName>
    <definedName name="other_costs_per_ATK_2007" localSheetId="4">[15]Global!#REF!</definedName>
    <definedName name="other_costs_per_ATK_2007" localSheetId="17">[15]Global!#REF!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5">[15]Global!#REF!</definedName>
    <definedName name="other_costs_per_ATK_2007">[15]Global!#REF!</definedName>
    <definedName name="other_costs_per_ATK_2008" localSheetId="4">[15]Global!#REF!</definedName>
    <definedName name="other_costs_per_ATK_2008" localSheetId="17">[15]Global!#REF!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5">[15]Global!#REF!</definedName>
    <definedName name="other_costs_per_ATK_2008">[15]Global!#REF!</definedName>
    <definedName name="other_costs_per_ATK_2009" localSheetId="4">[15]Global!#REF!</definedName>
    <definedName name="other_costs_per_ATK_2009" localSheetId="17">[15]Global!#REF!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5">[15]Global!#REF!</definedName>
    <definedName name="other_costs_per_ATK_2009">[15]Global!#REF!</definedName>
    <definedName name="other_costs_per_ATK_2010" localSheetId="4">[15]Global!#REF!</definedName>
    <definedName name="other_costs_per_ATK_2010" localSheetId="17">[15]Global!#REF!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5">[15]Global!#REF!</definedName>
    <definedName name="other_costs_per_ATK_2010">[15]Global!#REF!</definedName>
    <definedName name="other_costs_per_ATK_comm" localSheetId="4">[15]Global!#REF!</definedName>
    <definedName name="other_costs_per_ATK_comm" localSheetId="17">[15]Global!#REF!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5">[15]Global!#REF!</definedName>
    <definedName name="other_costs_per_ATK_comm">[15]Global!#REF!</definedName>
    <definedName name="other_costs_per_ATM_1985" localSheetId="4">[15]Global!#REF!</definedName>
    <definedName name="other_costs_per_ATM_1985" localSheetId="17">[15]Global!#REF!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5">[15]Global!#REF!</definedName>
    <definedName name="other_costs_per_ATM_1985">[15]Global!#REF!</definedName>
    <definedName name="other_costs_per_ATM_1986" localSheetId="4">[15]Global!#REF!</definedName>
    <definedName name="other_costs_per_ATM_1986" localSheetId="17">[15]Global!#REF!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5">[15]Global!#REF!</definedName>
    <definedName name="other_costs_per_ATM_1986">[15]Global!#REF!</definedName>
    <definedName name="other_costs_per_ATM_1987" localSheetId="4">[15]Global!#REF!</definedName>
    <definedName name="other_costs_per_ATM_1987" localSheetId="17">[15]Global!#REF!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5">[15]Global!#REF!</definedName>
    <definedName name="other_costs_per_ATM_1987">[15]Global!#REF!</definedName>
    <definedName name="other_costs_per_ATM_1988" localSheetId="4">[15]Global!#REF!</definedName>
    <definedName name="other_costs_per_ATM_1988" localSheetId="17">[15]Global!#REF!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5">[15]Global!#REF!</definedName>
    <definedName name="other_costs_per_ATM_1988">[15]Global!#REF!</definedName>
    <definedName name="other_costs_per_ATM_1989" localSheetId="4">[15]Global!#REF!</definedName>
    <definedName name="other_costs_per_ATM_1989" localSheetId="17">[15]Global!#REF!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5">[15]Global!#REF!</definedName>
    <definedName name="other_costs_per_ATM_1989">[15]Global!#REF!</definedName>
    <definedName name="other_costs_per_ATM_1990" localSheetId="4">[15]Global!#REF!</definedName>
    <definedName name="other_costs_per_ATM_1990" localSheetId="17">[15]Global!#REF!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5">[15]Global!#REF!</definedName>
    <definedName name="other_costs_per_ATM_1990">[15]Global!#REF!</definedName>
    <definedName name="other_costs_per_ATM_1991" localSheetId="4">[15]Global!#REF!</definedName>
    <definedName name="other_costs_per_ATM_1991" localSheetId="17">[15]Global!#REF!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5">[15]Global!#REF!</definedName>
    <definedName name="other_costs_per_ATM_1991">[15]Global!#REF!</definedName>
    <definedName name="other_costs_per_ATM_1992" localSheetId="4">[15]Global!#REF!</definedName>
    <definedName name="other_costs_per_ATM_1992" localSheetId="17">[15]Global!#REF!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5">[15]Global!#REF!</definedName>
    <definedName name="other_costs_per_ATM_1992">[15]Global!#REF!</definedName>
    <definedName name="other_costs_per_ATM_1993" localSheetId="4">[15]Global!#REF!</definedName>
    <definedName name="other_costs_per_ATM_1993" localSheetId="17">[15]Global!#REF!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5">[15]Global!#REF!</definedName>
    <definedName name="other_costs_per_ATM_1993">[15]Global!#REF!</definedName>
    <definedName name="other_costs_per_ATM_1994" localSheetId="4">[15]Global!#REF!</definedName>
    <definedName name="other_costs_per_ATM_1994" localSheetId="17">[15]Global!#REF!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5">[15]Global!#REF!</definedName>
    <definedName name="other_costs_per_ATM_1994">[15]Global!#REF!</definedName>
    <definedName name="other_costs_per_ATM_1995" localSheetId="4">[15]Global!#REF!</definedName>
    <definedName name="other_costs_per_ATM_1995" localSheetId="17">[15]Global!#REF!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5">[15]Global!#REF!</definedName>
    <definedName name="other_costs_per_ATM_1995">[15]Global!#REF!</definedName>
    <definedName name="other_costs_per_ATM_1996" localSheetId="4">[15]Global!#REF!</definedName>
    <definedName name="other_costs_per_ATM_1996" localSheetId="17">[15]Global!#REF!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5">[15]Global!#REF!</definedName>
    <definedName name="other_costs_per_ATM_1996">[15]Global!#REF!</definedName>
    <definedName name="other_costs_per_ATM_1997" localSheetId="4">[15]Global!#REF!</definedName>
    <definedName name="other_costs_per_ATM_1997" localSheetId="17">[15]Global!#REF!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5">[15]Global!#REF!</definedName>
    <definedName name="other_costs_per_ATM_1997">[15]Global!#REF!</definedName>
    <definedName name="other_costs_per_ATM_1998" localSheetId="4">[15]Global!#REF!</definedName>
    <definedName name="other_costs_per_ATM_1998" localSheetId="17">[15]Global!#REF!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5">[15]Global!#REF!</definedName>
    <definedName name="other_costs_per_ATM_1998">[15]Global!#REF!</definedName>
    <definedName name="other_costs_per_ATM_1999" localSheetId="4">[15]Global!#REF!</definedName>
    <definedName name="other_costs_per_ATM_1999" localSheetId="17">[15]Global!#REF!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5">[15]Global!#REF!</definedName>
    <definedName name="other_costs_per_ATM_1999">[15]Global!#REF!</definedName>
    <definedName name="other_costs_per_ATM_2000" localSheetId="4">[15]Global!#REF!</definedName>
    <definedName name="other_costs_per_ATM_2000" localSheetId="17">[15]Global!#REF!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5">[15]Global!#REF!</definedName>
    <definedName name="other_costs_per_ATM_2000">[15]Global!#REF!</definedName>
    <definedName name="other_costs_per_ATM_2001" localSheetId="4">[15]Global!#REF!</definedName>
    <definedName name="other_costs_per_ATM_2001" localSheetId="17">[15]Global!#REF!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5">[15]Global!#REF!</definedName>
    <definedName name="other_costs_per_ATM_2001">[15]Global!#REF!</definedName>
    <definedName name="other_costs_per_ATM_2002" localSheetId="4">[15]Global!#REF!</definedName>
    <definedName name="other_costs_per_ATM_2002" localSheetId="17">[15]Global!#REF!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5">[15]Global!#REF!</definedName>
    <definedName name="other_costs_per_ATM_2002">[15]Global!#REF!</definedName>
    <definedName name="other_costs_per_ATM_2003" localSheetId="4">[15]Global!#REF!</definedName>
    <definedName name="other_costs_per_ATM_2003" localSheetId="17">[15]Global!#REF!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5">[15]Global!#REF!</definedName>
    <definedName name="other_costs_per_ATM_2003">[15]Global!#REF!</definedName>
    <definedName name="other_costs_per_ATM_2004" localSheetId="4">[15]Global!#REF!</definedName>
    <definedName name="other_costs_per_ATM_2004" localSheetId="17">[15]Global!#REF!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5">[15]Global!#REF!</definedName>
    <definedName name="other_costs_per_ATM_2004">[15]Global!#REF!</definedName>
    <definedName name="other_costs_per_ATM_2005" localSheetId="4">[15]Global!#REF!</definedName>
    <definedName name="other_costs_per_ATM_2005" localSheetId="17">[15]Global!#REF!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5">[15]Global!#REF!</definedName>
    <definedName name="other_costs_per_ATM_2005">[15]Global!#REF!</definedName>
    <definedName name="other_costs_per_ATM_2006" localSheetId="4">[15]Global!#REF!</definedName>
    <definedName name="other_costs_per_ATM_2006" localSheetId="17">[15]Global!#REF!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5">[15]Global!#REF!</definedName>
    <definedName name="other_costs_per_ATM_2006">[15]Global!#REF!</definedName>
    <definedName name="other_costs_per_ATM_2007" localSheetId="4">[15]Global!#REF!</definedName>
    <definedName name="other_costs_per_ATM_2007" localSheetId="17">[15]Global!#REF!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5">[15]Global!#REF!</definedName>
    <definedName name="other_costs_per_ATM_2007">[15]Global!#REF!</definedName>
    <definedName name="other_costs_per_ATM_2008" localSheetId="4">[15]Global!#REF!</definedName>
    <definedName name="other_costs_per_ATM_2008" localSheetId="17">[15]Global!#REF!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5">[15]Global!#REF!</definedName>
    <definedName name="other_costs_per_ATM_2008">[15]Global!#REF!</definedName>
    <definedName name="other_costs_per_ATM_2009" localSheetId="4">[15]Global!#REF!</definedName>
    <definedName name="other_costs_per_ATM_2009" localSheetId="17">[15]Global!#REF!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5">[15]Global!#REF!</definedName>
    <definedName name="other_costs_per_ATM_2009">[15]Global!#REF!</definedName>
    <definedName name="other_costs_per_ATM_2010" localSheetId="4">[15]Global!#REF!</definedName>
    <definedName name="other_costs_per_ATM_2010" localSheetId="17">[15]Global!#REF!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5">[15]Global!#REF!</definedName>
    <definedName name="other_costs_per_ATM_2010">[15]Global!#REF!</definedName>
    <definedName name="other_costs_per_ATM_comm" localSheetId="4">[15]Global!#REF!</definedName>
    <definedName name="other_costs_per_ATM_comm" localSheetId="17">[15]Global!#REF!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5">[15]Global!#REF!</definedName>
    <definedName name="other_costs_per_ATM_comm">[15]Global!#REF!</definedName>
    <definedName name="Other_Creditors" localSheetId="4">#REF!</definedName>
    <definedName name="Other_Creditors" localSheetId="17">#REF!</definedName>
    <definedName name="Other_Creditors" localSheetId="5">#REF!</definedName>
    <definedName name="Other_Creditors" localSheetId="9">#REF!</definedName>
    <definedName name="Other_Creditors" localSheetId="2">#REF!</definedName>
    <definedName name="Other_Creditors" localSheetId="25">#REF!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7">'[8]Invested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5">'[8]Invested capital_VDF'!#REF!</definedName>
    <definedName name="Other_dividends">'[8]Invested capital_VDF'!#REF!</definedName>
    <definedName name="Other_Europe" localSheetId="4">#REF!</definedName>
    <definedName name="Other_Europe" localSheetId="17">#REF!</definedName>
    <definedName name="Other_Europe" localSheetId="5">#REF!</definedName>
    <definedName name="Other_Europe" localSheetId="9">#REF!</definedName>
    <definedName name="Other_Europe" localSheetId="2">#REF!</definedName>
    <definedName name="Other_Europe" localSheetId="25">#REF!</definedName>
    <definedName name="Other_Europe">#REF!</definedName>
    <definedName name="Other_Europe_Sales" localSheetId="4">#REF!</definedName>
    <definedName name="Other_Europe_Sales" localSheetId="17">#REF!</definedName>
    <definedName name="Other_Europe_Sales" localSheetId="5">#REF!</definedName>
    <definedName name="Other_Europe_Sales" localSheetId="9">#REF!</definedName>
    <definedName name="Other_Europe_Sales" localSheetId="2">#REF!</definedName>
    <definedName name="Other_Europe_Sales" localSheetId="25">#REF!</definedName>
    <definedName name="Other_Europe_Sales">#REF!</definedName>
    <definedName name="Other_Europe_w" localSheetId="4">#REF!</definedName>
    <definedName name="Other_Europe_w" localSheetId="17">#REF!</definedName>
    <definedName name="Other_Europe_w" localSheetId="5">#REF!</definedName>
    <definedName name="Other_Europe_w" localSheetId="9">#REF!</definedName>
    <definedName name="Other_Europe_w" localSheetId="2">#REF!</definedName>
    <definedName name="Other_Europe_w" localSheetId="25">#REF!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7">#REF!</definedName>
    <definedName name="Other_Financial_Assets" localSheetId="5">#REF!</definedName>
    <definedName name="Other_Financial_Assets" localSheetId="9">#REF!</definedName>
    <definedName name="Other_Financial_Assets" localSheetId="2">#REF!</definedName>
    <definedName name="Other_Financial_Assets" localSheetId="25">#REF!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7">#REF!</definedName>
    <definedName name="Other_Intangibles" localSheetId="5">#REF!</definedName>
    <definedName name="Other_Intangibles" localSheetId="9">#REF!</definedName>
    <definedName name="Other_Intangibles" localSheetId="2">#REF!</definedName>
    <definedName name="Other_Intangibles" localSheetId="25">#REF!</definedName>
    <definedName name="Other_Intangibles">#REF!</definedName>
    <definedName name="Other_investments" localSheetId="4">#REF!</definedName>
    <definedName name="Other_investments" localSheetId="17">#REF!</definedName>
    <definedName name="Other_investments" localSheetId="5">#REF!</definedName>
    <definedName name="Other_investments" localSheetId="9">#REF!</definedName>
    <definedName name="Other_investments" localSheetId="2">#REF!</definedName>
    <definedName name="Other_investments" localSheetId="25">#REF!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7">#REF!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5">#REF!</definedName>
    <definedName name="Other_long_term_liabilities">#REF!</definedName>
    <definedName name="Other_LT_assets" localSheetId="4">#REF!</definedName>
    <definedName name="Other_LT_assets" localSheetId="17">#REF!</definedName>
    <definedName name="Other_LT_assets" localSheetId="5">#REF!</definedName>
    <definedName name="Other_LT_assets" localSheetId="9">#REF!</definedName>
    <definedName name="Other_LT_assets" localSheetId="2">#REF!</definedName>
    <definedName name="Other_LT_assets" localSheetId="25">#REF!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7">#REF!</definedName>
    <definedName name="Other_Provisions" localSheetId="5">#REF!</definedName>
    <definedName name="Other_Provisions" localSheetId="9">#REF!</definedName>
    <definedName name="Other_Provisions" localSheetId="2">#REF!</definedName>
    <definedName name="Other_Provisions" localSheetId="25">#REF!</definedName>
    <definedName name="Other_Provisions">#REF!</definedName>
    <definedName name="Other_reserves">'[8]Invested capital_VDF'!$C$11:$AZ$11</definedName>
    <definedName name="Other_Segment_Revenues" localSheetId="4">[8]NOPAT_VDF!#REF!</definedName>
    <definedName name="Other_Segment_Revenues" localSheetId="17">[8]NOPAT_VDF!#REF!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5">[8]NOPAT_VDF!#REF!</definedName>
    <definedName name="Other_Segment_Revenues">[8]NOPAT_VDF!#REF!</definedName>
    <definedName name="Other_ST_Debt">'[8]Invested capital_VDF'!$C$56:$AZ$56</definedName>
    <definedName name="Other_Taxes" localSheetId="4">#REF!</definedName>
    <definedName name="Other_Taxes" localSheetId="17">#REF!</definedName>
    <definedName name="Other_Taxes" localSheetId="5">#REF!</definedName>
    <definedName name="Other_Taxes" localSheetId="9">#REF!</definedName>
    <definedName name="Other_Taxes" localSheetId="2">#REF!</definedName>
    <definedName name="Other_Taxes" localSheetId="25">#REF!</definedName>
    <definedName name="Other_Taxes">#REF!</definedName>
    <definedName name="OthFinInc" localSheetId="4">#REF!</definedName>
    <definedName name="OthFinInc" localSheetId="17">#REF!</definedName>
    <definedName name="OthFinInc" localSheetId="5">#REF!</definedName>
    <definedName name="OthFinInc" localSheetId="9">#REF!</definedName>
    <definedName name="OthFinInc" localSheetId="2">#REF!</definedName>
    <definedName name="OthFinInc" localSheetId="25">#REF!</definedName>
    <definedName name="OthFinInc">#REF!</definedName>
    <definedName name="output">#N/A</definedName>
    <definedName name="p_00" localSheetId="4">#REF!</definedName>
    <definedName name="p_00" localSheetId="17">#REF!</definedName>
    <definedName name="p_00" localSheetId="5">#REF!</definedName>
    <definedName name="p_00" localSheetId="9">#REF!</definedName>
    <definedName name="p_00" localSheetId="2">#REF!</definedName>
    <definedName name="p_00" localSheetId="25">#REF!</definedName>
    <definedName name="p_00">#REF!</definedName>
    <definedName name="p_01" localSheetId="4">#REF!</definedName>
    <definedName name="p_01" localSheetId="17">#REF!</definedName>
    <definedName name="p_01" localSheetId="5">#REF!</definedName>
    <definedName name="p_01" localSheetId="9">#REF!</definedName>
    <definedName name="p_01" localSheetId="2">#REF!</definedName>
    <definedName name="p_01" localSheetId="25">#REF!</definedName>
    <definedName name="p_01">#REF!</definedName>
    <definedName name="p_02" localSheetId="4">#REF!</definedName>
    <definedName name="p_02" localSheetId="17">#REF!</definedName>
    <definedName name="p_02" localSheetId="5">#REF!</definedName>
    <definedName name="p_02" localSheetId="9">#REF!</definedName>
    <definedName name="p_02" localSheetId="2">#REF!</definedName>
    <definedName name="p_02" localSheetId="25">#REF!</definedName>
    <definedName name="p_02">#REF!</definedName>
    <definedName name="p_03">[1]CASINO2!$W$642</definedName>
    <definedName name="p_99" localSheetId="4">#REF!</definedName>
    <definedName name="p_99" localSheetId="17">#REF!</definedName>
    <definedName name="p_99" localSheetId="5">#REF!</definedName>
    <definedName name="p_99" localSheetId="9">#REF!</definedName>
    <definedName name="p_99" localSheetId="2">#REF!</definedName>
    <definedName name="p_99" localSheetId="25">#REF!</definedName>
    <definedName name="p_99">#REF!</definedName>
    <definedName name="P_A" localSheetId="4">[27]FREUDSTD!#REF!</definedName>
    <definedName name="P_A" localSheetId="17">[27]FREUDSTD!#REF!</definedName>
    <definedName name="P_A" localSheetId="5">[27]FREUDSTD!#REF!</definedName>
    <definedName name="P_A" localSheetId="9">[27]FREUDSTD!#REF!</definedName>
    <definedName name="P_A" localSheetId="2">[27]FREUDSTD!#REF!</definedName>
    <definedName name="P_A" localSheetId="25">[27]FREUDSTD!#REF!</definedName>
    <definedName name="P_A">[27]FREUDSTD!#REF!</definedName>
    <definedName name="p_ceps" localSheetId="4">'[3]DCF old'!#REF!</definedName>
    <definedName name="p_ceps" localSheetId="17">'[3]DCF old'!#REF!</definedName>
    <definedName name="p_ceps" localSheetId="5">'[3]DCF old'!#REF!</definedName>
    <definedName name="p_ceps" localSheetId="9">'[3]DCF old'!#REF!</definedName>
    <definedName name="p_ceps" localSheetId="2">'[3]DCF old'!#REF!</definedName>
    <definedName name="p_ceps" localSheetId="25">'[3]DCF old'!#REF!</definedName>
    <definedName name="p_ceps">'[3]DCF old'!#REF!</definedName>
    <definedName name="p_ebit" localSheetId="4">'[3]DCF old'!#REF!</definedName>
    <definedName name="p_ebit" localSheetId="17">'[3]DCF old'!#REF!</definedName>
    <definedName name="p_ebit" localSheetId="5">'[3]DCF old'!#REF!</definedName>
    <definedName name="p_ebit" localSheetId="9">'[3]DCF old'!#REF!</definedName>
    <definedName name="p_ebit" localSheetId="2">'[3]DCF old'!#REF!</definedName>
    <definedName name="p_ebit" localSheetId="25">'[3]DCF old'!#REF!</definedName>
    <definedName name="p_ebit">'[3]DCF old'!#REF!</definedName>
    <definedName name="p_fcf" localSheetId="4">'[3]DCF old'!#REF!</definedName>
    <definedName name="p_fcf" localSheetId="17">'[3]DCF old'!#REF!</definedName>
    <definedName name="p_fcf" localSheetId="5">'[3]DCF old'!#REF!</definedName>
    <definedName name="p_fcf" localSheetId="9">'[3]DCF old'!#REF!</definedName>
    <definedName name="p_fcf" localSheetId="2">'[3]DCF old'!#REF!</definedName>
    <definedName name="p_fcf" localSheetId="25">'[3]DCF old'!#REF!</definedName>
    <definedName name="p_fcf">'[3]DCF old'!#REF!</definedName>
    <definedName name="P_L">'[28]P&amp;L'!$A$1:$P$45</definedName>
    <definedName name="p_latest">'[3]DCF old'!$C$23</definedName>
    <definedName name="p_sale" localSheetId="4">'[3]DCF old'!#REF!</definedName>
    <definedName name="p_sale" localSheetId="17">'[3]DCF old'!#REF!</definedName>
    <definedName name="p_sale" localSheetId="5">'[3]DCF old'!#REF!</definedName>
    <definedName name="p_sale" localSheetId="9">'[3]DCF old'!#REF!</definedName>
    <definedName name="p_sale" localSheetId="2">'[3]DCF old'!#REF!</definedName>
    <definedName name="p_sale" localSheetId="25">'[3]DCF old'!#REF!</definedName>
    <definedName name="p_sale">'[3]DCF old'!#REF!</definedName>
    <definedName name="p_yearend" localSheetId="4">'[3]DCF old'!#REF!</definedName>
    <definedName name="p_yearend" localSheetId="17">'[3]DCF old'!#REF!</definedName>
    <definedName name="p_yearend" localSheetId="5">'[3]DCF old'!#REF!</definedName>
    <definedName name="p_yearend" localSheetId="9">'[3]DCF old'!#REF!</definedName>
    <definedName name="p_yearend" localSheetId="2">'[3]DCF old'!#REF!</definedName>
    <definedName name="p_yearend" localSheetId="25">'[3]DCF old'!#REF!</definedName>
    <definedName name="p_yearend">'[3]DCF old'!#REF!</definedName>
    <definedName name="P1_PARA" localSheetId="4">#REF!</definedName>
    <definedName name="P1_PARA" localSheetId="17">#REF!</definedName>
    <definedName name="P1_PARA" localSheetId="5">#REF!</definedName>
    <definedName name="P1_PARA" localSheetId="9">#REF!</definedName>
    <definedName name="P1_PARA" localSheetId="2">#REF!</definedName>
    <definedName name="P1_PARA" localSheetId="25">#REF!</definedName>
    <definedName name="P1_PARA">#REF!</definedName>
    <definedName name="p12h" localSheetId="4">'[3]DCF old'!#REF!</definedName>
    <definedName name="p12h" localSheetId="17">'[3]DCF old'!#REF!</definedName>
    <definedName name="p12h" localSheetId="5">'[3]DCF old'!#REF!</definedName>
    <definedName name="p12h" localSheetId="9">'[3]DCF old'!#REF!</definedName>
    <definedName name="p12h" localSheetId="2">'[3]DCF old'!#REF!</definedName>
    <definedName name="p12h" localSheetId="25">'[3]DCF old'!#REF!</definedName>
    <definedName name="p12h">'[3]DCF old'!#REF!</definedName>
    <definedName name="p12l" localSheetId="4">'[3]DCF old'!#REF!</definedName>
    <definedName name="p12l" localSheetId="17">'[3]DCF old'!#REF!</definedName>
    <definedName name="p12l" localSheetId="5">'[3]DCF old'!#REF!</definedName>
    <definedName name="p12l" localSheetId="9">'[3]DCF old'!#REF!</definedName>
    <definedName name="p12l" localSheetId="2">'[3]DCF old'!#REF!</definedName>
    <definedName name="p12l" localSheetId="25">'[3]DCF old'!#REF!</definedName>
    <definedName name="p12l">'[3]DCF old'!#REF!</definedName>
    <definedName name="P1LABEL" localSheetId="4">#REF!</definedName>
    <definedName name="P1LABEL" localSheetId="17">#REF!</definedName>
    <definedName name="P1LABEL" localSheetId="5">#REF!</definedName>
    <definedName name="P1LABEL" localSheetId="9">#REF!</definedName>
    <definedName name="P1LABEL" localSheetId="2">#REF!</definedName>
    <definedName name="P1LABEL" localSheetId="25">#REF!</definedName>
    <definedName name="P1LABEL">#REF!</definedName>
    <definedName name="PAGE1" localSheetId="4">#REF!</definedName>
    <definedName name="PAGE1" localSheetId="17">#REF!</definedName>
    <definedName name="PAGE1" localSheetId="5">#REF!</definedName>
    <definedName name="PAGE1" localSheetId="9">#REF!</definedName>
    <definedName name="PAGE1" localSheetId="2">#REF!</definedName>
    <definedName name="PAGE1" localSheetId="25">#REF!</definedName>
    <definedName name="PAGE1">#REF!</definedName>
    <definedName name="Page3" localSheetId="4">#REF!</definedName>
    <definedName name="Page3" localSheetId="17">#REF!</definedName>
    <definedName name="Page3" localSheetId="5">#REF!</definedName>
    <definedName name="Page3" localSheetId="9">#REF!</definedName>
    <definedName name="Page3" localSheetId="2">#REF!</definedName>
    <definedName name="Page3" localSheetId="25">#REF!</definedName>
    <definedName name="Page3">#REF!</definedName>
    <definedName name="Paid_tax" localSheetId="4">#REF!</definedName>
    <definedName name="Paid_tax" localSheetId="17">#REF!</definedName>
    <definedName name="Paid_tax" localSheetId="5">#REF!</definedName>
    <definedName name="Paid_tax" localSheetId="9">#REF!</definedName>
    <definedName name="Paid_tax" localSheetId="2">#REF!</definedName>
    <definedName name="Paid_tax" localSheetId="25">#REF!</definedName>
    <definedName name="Paid_tax">#REF!</definedName>
    <definedName name="PandL" localSheetId="4">#REF!</definedName>
    <definedName name="PandL" localSheetId="17">#REF!</definedName>
    <definedName name="PandL" localSheetId="5">#REF!</definedName>
    <definedName name="PandL" localSheetId="9">#REF!</definedName>
    <definedName name="PandL" localSheetId="2">#REF!</definedName>
    <definedName name="PandL" localSheetId="25">#REF!</definedName>
    <definedName name="PandL">#REF!</definedName>
    <definedName name="Parent_Company_Dividend" localSheetId="4">#REF!</definedName>
    <definedName name="Parent_Company_Dividend" localSheetId="17">#REF!</definedName>
    <definedName name="Parent_Company_Dividend" localSheetId="5">#REF!</definedName>
    <definedName name="Parent_Company_Dividend" localSheetId="9">#REF!</definedName>
    <definedName name="Parent_Company_Dividend" localSheetId="2">#REF!</definedName>
    <definedName name="Parent_Company_Dividend" localSheetId="25">#REF!</definedName>
    <definedName name="Parent_Company_Dividend">#REF!</definedName>
    <definedName name="Partial_year">[8]Forecasts_VDF!$K$12</definedName>
    <definedName name="pasaporte" localSheetId="4">#REF!</definedName>
    <definedName name="pasaporte" localSheetId="17">#REF!</definedName>
    <definedName name="pasaporte" localSheetId="5">#REF!</definedName>
    <definedName name="pasaporte" localSheetId="9">#REF!</definedName>
    <definedName name="pasaporte" localSheetId="2">#REF!</definedName>
    <definedName name="pasaporte" localSheetId="25">#REF!</definedName>
    <definedName name="pasaporte">#REF!</definedName>
    <definedName name="pbitpf" localSheetId="4">[19]Sheet1!#REF!</definedName>
    <definedName name="pbitpf" localSheetId="17">[19]Sheet1!#REF!</definedName>
    <definedName name="pbitpf" localSheetId="5">[19]Sheet1!#REF!</definedName>
    <definedName name="pbitpf" localSheetId="9">[19]Sheet1!#REF!</definedName>
    <definedName name="pbitpf" localSheetId="2">[19]Sheet1!#REF!</definedName>
    <definedName name="pbitpf" localSheetId="25">[19]Sheet1!#REF!</definedName>
    <definedName name="pbitpf">[19]Sheet1!#REF!</definedName>
    <definedName name="pe" localSheetId="4">'[3]DCF old'!#REF!</definedName>
    <definedName name="pe" localSheetId="17">'[3]DCF old'!#REF!</definedName>
    <definedName name="pe" localSheetId="5">'[3]DCF old'!#REF!</definedName>
    <definedName name="pe" localSheetId="9">'[3]DCF old'!#REF!</definedName>
    <definedName name="pe" localSheetId="2">'[3]DCF old'!#REF!</definedName>
    <definedName name="pe" localSheetId="25">'[3]DCF old'!#REF!</definedName>
    <definedName name="pe">'[3]DCF old'!#REF!</definedName>
    <definedName name="pe_00" localSheetId="4">#REF!</definedName>
    <definedName name="pe_00" localSheetId="17">#REF!</definedName>
    <definedName name="pe_00" localSheetId="5">#REF!</definedName>
    <definedName name="pe_00" localSheetId="9">#REF!</definedName>
    <definedName name="pe_00" localSheetId="2">#REF!</definedName>
    <definedName name="pe_00" localSheetId="25">#REF!</definedName>
    <definedName name="pe_00">#REF!</definedName>
    <definedName name="pe_01" localSheetId="4">#REF!</definedName>
    <definedName name="pe_01" localSheetId="17">#REF!</definedName>
    <definedName name="pe_01" localSheetId="5">#REF!</definedName>
    <definedName name="pe_01" localSheetId="9">#REF!</definedName>
    <definedName name="pe_01" localSheetId="2">#REF!</definedName>
    <definedName name="pe_01" localSheetId="25">#REF!</definedName>
    <definedName name="pe_01">#REF!</definedName>
    <definedName name="pe_02" localSheetId="4">#REF!</definedName>
    <definedName name="pe_02" localSheetId="17">#REF!</definedName>
    <definedName name="pe_02" localSheetId="5">#REF!</definedName>
    <definedName name="pe_02" localSheetId="9">#REF!</definedName>
    <definedName name="pe_02" localSheetId="2">#REF!</definedName>
    <definedName name="pe_02" localSheetId="25">#REF!</definedName>
    <definedName name="pe_02">#REF!</definedName>
    <definedName name="pe_03">[1]CASINO2!$W$321</definedName>
    <definedName name="pe_99" localSheetId="4">#REF!</definedName>
    <definedName name="pe_99" localSheetId="17">#REF!</definedName>
    <definedName name="pe_99" localSheetId="5">#REF!</definedName>
    <definedName name="pe_99" localSheetId="9">#REF!</definedName>
    <definedName name="pe_99" localSheetId="2">#REF!</definedName>
    <definedName name="pe_99" localSheetId="25">#REF!</definedName>
    <definedName name="pe_99">#REF!</definedName>
    <definedName name="pe_av00" localSheetId="4">#REF!</definedName>
    <definedName name="pe_av00" localSheetId="17">#REF!</definedName>
    <definedName name="pe_av00" localSheetId="5">#REF!</definedName>
    <definedName name="pe_av00" localSheetId="9">#REF!</definedName>
    <definedName name="pe_av00" localSheetId="2">#REF!</definedName>
    <definedName name="pe_av00" localSheetId="25">#REF!</definedName>
    <definedName name="pe_av00">#REF!</definedName>
    <definedName name="pe_av01" localSheetId="4">#REF!</definedName>
    <definedName name="pe_av01" localSheetId="17">#REF!</definedName>
    <definedName name="pe_av01" localSheetId="5">#REF!</definedName>
    <definedName name="pe_av01" localSheetId="9">#REF!</definedName>
    <definedName name="pe_av01" localSheetId="2">#REF!</definedName>
    <definedName name="pe_av01" localSheetId="25">#REF!</definedName>
    <definedName name="pe_av01">#REF!</definedName>
    <definedName name="pe_av02" localSheetId="4">#REF!</definedName>
    <definedName name="pe_av02" localSheetId="17">#REF!</definedName>
    <definedName name="pe_av02" localSheetId="5">#REF!</definedName>
    <definedName name="pe_av02" localSheetId="9">#REF!</definedName>
    <definedName name="pe_av02" localSheetId="2">#REF!</definedName>
    <definedName name="pe_av02" localSheetId="25">#REF!</definedName>
    <definedName name="pe_av02">#REF!</definedName>
    <definedName name="pe_av03">[1]CASINO2!$W$319</definedName>
    <definedName name="pe_av99" localSheetId="4">#REF!</definedName>
    <definedName name="pe_av99" localSheetId="17">#REF!</definedName>
    <definedName name="pe_av99" localSheetId="5">#REF!</definedName>
    <definedName name="pe_av99" localSheetId="9">#REF!</definedName>
    <definedName name="pe_av99" localSheetId="2">#REF!</definedName>
    <definedName name="pe_av99" localSheetId="25">#REF!</definedName>
    <definedName name="pe_av99">#REF!</definedName>
    <definedName name="pe_s00" localSheetId="4">#REF!</definedName>
    <definedName name="pe_s00" localSheetId="17">#REF!</definedName>
    <definedName name="pe_s00" localSheetId="5">#REF!</definedName>
    <definedName name="pe_s00" localSheetId="9">#REF!</definedName>
    <definedName name="pe_s00" localSheetId="2">#REF!</definedName>
    <definedName name="pe_s00" localSheetId="25">#REF!</definedName>
    <definedName name="pe_s00">#REF!</definedName>
    <definedName name="pe_s01" localSheetId="4">#REF!</definedName>
    <definedName name="pe_s01" localSheetId="17">#REF!</definedName>
    <definedName name="pe_s01" localSheetId="5">#REF!</definedName>
    <definedName name="pe_s01" localSheetId="9">#REF!</definedName>
    <definedName name="pe_s01" localSheetId="2">#REF!</definedName>
    <definedName name="pe_s01" localSheetId="25">#REF!</definedName>
    <definedName name="pe_s01">#REF!</definedName>
    <definedName name="pe_s02" localSheetId="4">#REF!</definedName>
    <definedName name="pe_s02" localSheetId="17">#REF!</definedName>
    <definedName name="pe_s02" localSheetId="5">#REF!</definedName>
    <definedName name="pe_s02" localSheetId="9">#REF!</definedName>
    <definedName name="pe_s02" localSheetId="2">#REF!</definedName>
    <definedName name="pe_s02" localSheetId="25">#REF!</definedName>
    <definedName name="pe_s02">#REF!</definedName>
    <definedName name="pe_s03">[1]CASINO2!$W$324</definedName>
    <definedName name="pe_s99" localSheetId="4">#REF!</definedName>
    <definedName name="pe_s99" localSheetId="17">#REF!</definedName>
    <definedName name="pe_s99" localSheetId="5">#REF!</definedName>
    <definedName name="pe_s99" localSheetId="9">#REF!</definedName>
    <definedName name="pe_s99" localSheetId="2">#REF!</definedName>
    <definedName name="pe_s99" localSheetId="25">#REF!</definedName>
    <definedName name="pe_s99">#REF!</definedName>
    <definedName name="Pension_Provisions" localSheetId="4">#REF!</definedName>
    <definedName name="Pension_Provisions" localSheetId="17">#REF!</definedName>
    <definedName name="Pension_Provisions" localSheetId="5">#REF!</definedName>
    <definedName name="Pension_Provisions" localSheetId="9">#REF!</definedName>
    <definedName name="Pension_Provisions" localSheetId="2">#REF!</definedName>
    <definedName name="Pension_Provisions" localSheetId="25">#REF!</definedName>
    <definedName name="Pension_Provisions">#REF!</definedName>
    <definedName name="per_00" localSheetId="4">#REF!</definedName>
    <definedName name="per_00" localSheetId="17">#REF!</definedName>
    <definedName name="per_00" localSheetId="5">#REF!</definedName>
    <definedName name="per_00" localSheetId="9">#REF!</definedName>
    <definedName name="per_00" localSheetId="2">#REF!</definedName>
    <definedName name="per_00" localSheetId="25">#REF!</definedName>
    <definedName name="per_00">#REF!</definedName>
    <definedName name="per_01" localSheetId="4">#REF!</definedName>
    <definedName name="per_01" localSheetId="17">#REF!</definedName>
    <definedName name="per_01" localSheetId="5">#REF!</definedName>
    <definedName name="per_01" localSheetId="9">#REF!</definedName>
    <definedName name="per_01" localSheetId="2">#REF!</definedName>
    <definedName name="per_01" localSheetId="25">#REF!</definedName>
    <definedName name="per_01">#REF!</definedName>
    <definedName name="per_02" localSheetId="4">#REF!</definedName>
    <definedName name="per_02" localSheetId="17">#REF!</definedName>
    <definedName name="per_02" localSheetId="5">#REF!</definedName>
    <definedName name="per_02" localSheetId="9">#REF!</definedName>
    <definedName name="per_02" localSheetId="2">#REF!</definedName>
    <definedName name="per_02" localSheetId="25">#REF!</definedName>
    <definedName name="per_02">#REF!</definedName>
    <definedName name="per_03">[1]CASINO2!$W$692</definedName>
    <definedName name="per_99" localSheetId="4">#REF!</definedName>
    <definedName name="per_99" localSheetId="17">#REF!</definedName>
    <definedName name="per_99" localSheetId="5">#REF!</definedName>
    <definedName name="per_99" localSheetId="9">#REF!</definedName>
    <definedName name="per_99" localSheetId="2">#REF!</definedName>
    <definedName name="per_99" localSheetId="25">#REF!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7">#REF!</definedName>
    <definedName name="periodview" localSheetId="5">#REF!</definedName>
    <definedName name="periodview" localSheetId="9">#REF!</definedName>
    <definedName name="periodview" localSheetId="2">#REF!</definedName>
    <definedName name="periodview" localSheetId="25">#REF!</definedName>
    <definedName name="periodview">#REF!</definedName>
    <definedName name="Perp_g" localSheetId="4">#REF!</definedName>
    <definedName name="Perp_g" localSheetId="17">#REF!</definedName>
    <definedName name="Perp_g" localSheetId="5">#REF!</definedName>
    <definedName name="Perp_g" localSheetId="9">#REF!</definedName>
    <definedName name="Perp_g" localSheetId="2">#REF!</definedName>
    <definedName name="Perp_g" localSheetId="25">#REF!</definedName>
    <definedName name="Perp_g">#REF!</definedName>
    <definedName name="Perp_Noplat" localSheetId="4">#REF!</definedName>
    <definedName name="Perp_Noplat" localSheetId="17">#REF!</definedName>
    <definedName name="Perp_Noplat" localSheetId="5">#REF!</definedName>
    <definedName name="Perp_Noplat" localSheetId="9">#REF!</definedName>
    <definedName name="Perp_Noplat" localSheetId="2">#REF!</definedName>
    <definedName name="Perp_Noplat" localSheetId="25">#REF!</definedName>
    <definedName name="Perp_Noplat">#REF!</definedName>
    <definedName name="Perp_ROIC" localSheetId="4">#REF!</definedName>
    <definedName name="Perp_ROIC" localSheetId="17">#REF!</definedName>
    <definedName name="Perp_ROIC" localSheetId="5">#REF!</definedName>
    <definedName name="Perp_ROIC" localSheetId="9">#REF!</definedName>
    <definedName name="Perp_ROIC" localSheetId="2">#REF!</definedName>
    <definedName name="Perp_ROIC" localSheetId="25">#REF!</definedName>
    <definedName name="Perp_ROIC">#REF!</definedName>
    <definedName name="pershare">'[3]DCF old'!$D$54:$D$61</definedName>
    <definedName name="PERSONNEL_ANALYSIS" localSheetId="4">#REF!</definedName>
    <definedName name="PERSONNEL_ANALYSIS" localSheetId="17">#REF!</definedName>
    <definedName name="PERSONNEL_ANALYSIS" localSheetId="5">#REF!</definedName>
    <definedName name="PERSONNEL_ANALYSIS" localSheetId="9">#REF!</definedName>
    <definedName name="PERSONNEL_ANALYSIS" localSheetId="2">#REF!</definedName>
    <definedName name="PERSONNEL_ANALYSIS" localSheetId="25">#REF!</definedName>
    <definedName name="PERSONNEL_ANALYSIS">#REF!</definedName>
    <definedName name="Personnel_Costs" localSheetId="4">#REF!</definedName>
    <definedName name="Personnel_Costs" localSheetId="17">#REF!</definedName>
    <definedName name="Personnel_Costs" localSheetId="5">#REF!</definedName>
    <definedName name="Personnel_Costs" localSheetId="9">#REF!</definedName>
    <definedName name="Personnel_Costs" localSheetId="2">#REF!</definedName>
    <definedName name="Personnel_Costs" localSheetId="25">#REF!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7">#REF!</definedName>
    <definedName name="PL" localSheetId="5">#REF!</definedName>
    <definedName name="PL" localSheetId="9">#REF!</definedName>
    <definedName name="PL" localSheetId="2">#REF!</definedName>
    <definedName name="PL" localSheetId="25">#REF!</definedName>
    <definedName name="PL">#REF!</definedName>
    <definedName name="PLA" localSheetId="4">#REF!</definedName>
    <definedName name="PLA" localSheetId="17">#REF!</definedName>
    <definedName name="PLA" localSheetId="5">#REF!</definedName>
    <definedName name="PLA" localSheetId="9">#REF!</definedName>
    <definedName name="PLA" localSheetId="2">#REF!</definedName>
    <definedName name="PLA" localSheetId="25">#REF!</definedName>
    <definedName name="PLA">#REF!</definedName>
    <definedName name="Plant____Eqipment" localSheetId="4">#REF!</definedName>
    <definedName name="Plant____Eqipment" localSheetId="17">#REF!</definedName>
    <definedName name="Plant____Eqipment" localSheetId="5">#REF!</definedName>
    <definedName name="Plant____Eqipment" localSheetId="9">#REF!</definedName>
    <definedName name="Plant____Eqipment" localSheetId="2">#REF!</definedName>
    <definedName name="Plant____Eqipment" localSheetId="25">#REF!</definedName>
    <definedName name="Plant____Eqipment">#REF!</definedName>
    <definedName name="PLFULL" localSheetId="4">#REF!</definedName>
    <definedName name="PLFULL" localSheetId="17">#REF!</definedName>
    <definedName name="PLFULL" localSheetId="5">#REF!</definedName>
    <definedName name="PLFULL" localSheetId="9">#REF!</definedName>
    <definedName name="PLFULL" localSheetId="2">#REF!</definedName>
    <definedName name="PLFULL" localSheetId="25">#REF!</definedName>
    <definedName name="PLFULL">#REF!</definedName>
    <definedName name="plq" localSheetId="4">#REF!</definedName>
    <definedName name="plq" localSheetId="17">#REF!</definedName>
    <definedName name="plq" localSheetId="5">#REF!</definedName>
    <definedName name="plq" localSheetId="9">#REF!</definedName>
    <definedName name="plq" localSheetId="2">#REF!</definedName>
    <definedName name="plq" localSheetId="25">#REF!</definedName>
    <definedName name="plq">#REF!</definedName>
    <definedName name="po" localSheetId="4">#REF!</definedName>
    <definedName name="po" localSheetId="17">#REF!</definedName>
    <definedName name="po" localSheetId="5">#REF!</definedName>
    <definedName name="po" localSheetId="9">#REF!</definedName>
    <definedName name="po" localSheetId="2">#REF!</definedName>
    <definedName name="po" localSheetId="25">#REF!</definedName>
    <definedName name="po">#REF!</definedName>
    <definedName name="ppe" localSheetId="4">'[3]DCF old'!#REF!</definedName>
    <definedName name="ppe" localSheetId="17">'[3]DCF old'!#REF!</definedName>
    <definedName name="ppe" localSheetId="5">'[3]DCF old'!#REF!</definedName>
    <definedName name="ppe" localSheetId="9">'[3]DCF old'!#REF!</definedName>
    <definedName name="ppe" localSheetId="2">'[3]DCF old'!#REF!</definedName>
    <definedName name="ppe" localSheetId="25">'[3]DCF old'!#REF!</definedName>
    <definedName name="ppe">'[3]DCF old'!#REF!</definedName>
    <definedName name="ppe_inv" localSheetId="4">'[3]DCF old'!#REF!</definedName>
    <definedName name="ppe_inv" localSheetId="17">'[3]DCF old'!#REF!</definedName>
    <definedName name="ppe_inv" localSheetId="5">'[3]DCF old'!#REF!</definedName>
    <definedName name="ppe_inv" localSheetId="9">'[3]DCF old'!#REF!</definedName>
    <definedName name="ppe_inv" localSheetId="2">'[3]DCF old'!#REF!</definedName>
    <definedName name="ppe_inv" localSheetId="25">'[3]DCF old'!#REF!</definedName>
    <definedName name="ppe_inv">'[3]DCF old'!#REF!</definedName>
    <definedName name="PPnE_turns_fore">[8]Forecasts_VDF!$H$130:$K$130</definedName>
    <definedName name="Pre_Tax__Profit" localSheetId="4">#REF!</definedName>
    <definedName name="Pre_Tax__Profit" localSheetId="17">#REF!</definedName>
    <definedName name="Pre_Tax__Profit" localSheetId="5">#REF!</definedName>
    <definedName name="Pre_Tax__Profit" localSheetId="9">#REF!</definedName>
    <definedName name="Pre_Tax__Profit" localSheetId="2">#REF!</definedName>
    <definedName name="Pre_Tax__Profit" localSheetId="25">#REF!</definedName>
    <definedName name="Pre_Tax__Profit">#REF!</definedName>
    <definedName name="Pre_Tax_Profit" localSheetId="4">#REF!</definedName>
    <definedName name="Pre_Tax_Profit" localSheetId="17">#REF!</definedName>
    <definedName name="Pre_Tax_Profit" localSheetId="5">#REF!</definedName>
    <definedName name="Pre_Tax_Profit" localSheetId="9">#REF!</definedName>
    <definedName name="Pre_Tax_Profit" localSheetId="2">#REF!</definedName>
    <definedName name="Pre_Tax_Profit" localSheetId="25">#REF!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7">'[3]DCF old'!#REF!</definedName>
    <definedName name="pretax_margin" localSheetId="5">'[3]DCF old'!#REF!</definedName>
    <definedName name="pretax_margin" localSheetId="9">'[3]DCF old'!#REF!</definedName>
    <definedName name="pretax_margin" localSheetId="2">'[3]DCF old'!#REF!</definedName>
    <definedName name="pretax_margin" localSheetId="25">'[3]DCF old'!#REF!</definedName>
    <definedName name="pretax_margin">'[3]DCF old'!#REF!</definedName>
    <definedName name="Pretax_profit" localSheetId="4">#REF!</definedName>
    <definedName name="Pretax_profit" localSheetId="17">#REF!</definedName>
    <definedName name="Pretax_profit" localSheetId="5">#REF!</definedName>
    <definedName name="Pretax_profit" localSheetId="9">#REF!</definedName>
    <definedName name="Pretax_profit" localSheetId="2">#REF!</definedName>
    <definedName name="Pretax_profit" localSheetId="25">#REF!</definedName>
    <definedName name="Pretax_profit">#REF!</definedName>
    <definedName name="pri00">'[5]BUSINESS AREAS'!$V$62</definedName>
    <definedName name="price" localSheetId="4">#REF!</definedName>
    <definedName name="price" localSheetId="17">#REF!</definedName>
    <definedName name="price" localSheetId="5">#REF!</definedName>
    <definedName name="price" localSheetId="9">#REF!</definedName>
    <definedName name="price" localSheetId="2">#REF!</definedName>
    <definedName name="price" localSheetId="25">#REF!</definedName>
    <definedName name="price">#REF!</definedName>
    <definedName name="price93" localSheetId="4">#REF!</definedName>
    <definedName name="price93" localSheetId="17">#REF!</definedName>
    <definedName name="price93" localSheetId="5">#REF!</definedName>
    <definedName name="price93" localSheetId="9">#REF!</definedName>
    <definedName name="price93" localSheetId="2">#REF!</definedName>
    <definedName name="price93" localSheetId="25">#REF!</definedName>
    <definedName name="price93">#REF!</definedName>
    <definedName name="price94" localSheetId="4">#REF!</definedName>
    <definedName name="price94" localSheetId="17">#REF!</definedName>
    <definedName name="price94" localSheetId="5">#REF!</definedName>
    <definedName name="price94" localSheetId="9">#REF!</definedName>
    <definedName name="price94" localSheetId="2">#REF!</definedName>
    <definedName name="price94" localSheetId="25">#REF!</definedName>
    <definedName name="price94">#REF!</definedName>
    <definedName name="price95" localSheetId="4">#REF!</definedName>
    <definedName name="price95" localSheetId="17">#REF!</definedName>
    <definedName name="price95" localSheetId="5">#REF!</definedName>
    <definedName name="price95" localSheetId="9">#REF!</definedName>
    <definedName name="price95" localSheetId="2">#REF!</definedName>
    <definedName name="price95" localSheetId="25">#REF!</definedName>
    <definedName name="price95">#REF!</definedName>
    <definedName name="price96" localSheetId="4">#REF!</definedName>
    <definedName name="price96" localSheetId="17">#REF!</definedName>
    <definedName name="price96" localSheetId="5">#REF!</definedName>
    <definedName name="price96" localSheetId="9">#REF!</definedName>
    <definedName name="price96" localSheetId="2">#REF!</definedName>
    <definedName name="price96" localSheetId="25">#REF!</definedName>
    <definedName name="price96">#REF!</definedName>
    <definedName name="price97" localSheetId="4">#REF!</definedName>
    <definedName name="price97" localSheetId="17">#REF!</definedName>
    <definedName name="price97" localSheetId="5">#REF!</definedName>
    <definedName name="price97" localSheetId="9">#REF!</definedName>
    <definedName name="price97" localSheetId="2">#REF!</definedName>
    <definedName name="price97" localSheetId="25">#REF!</definedName>
    <definedName name="price97">#REF!</definedName>
    <definedName name="_xlnm.Print_Area" localSheetId="4">'1 FO Q'!$A$1:$P$43</definedName>
    <definedName name="_xlnm.Print_Area" localSheetId="13">'10 Adjusted '!$A$1:$S$25</definedName>
    <definedName name="_xlnm.Print_Area" localSheetId="14">'11 Allente'!$A$1:$M$20</definedName>
    <definedName name="_xlnm.Print_Area" localSheetId="16">'12 IS FY'!$A$1:$E$47</definedName>
    <definedName name="_xlnm.Print_Area" localSheetId="17">'13 BS FY'!$A$1:$H$43</definedName>
    <definedName name="_xlnm.Print_Area" localSheetId="18">'14 EQ FY'!$A$1:$H$14</definedName>
    <definedName name="_xlnm.Print_Area" localSheetId="19">'15 CF FY'!$A$1:$H$32</definedName>
    <definedName name="_xlnm.Print_Area" localSheetId="21">'16 IS Restatement'!$A$1:$I$13</definedName>
    <definedName name="_xlnm.Print_Area" localSheetId="22">'17 IS FY old'!$A$1:$E$48</definedName>
    <definedName name="_xlnm.Print_Area" localSheetId="5">'2 IS Q'!$A$1:$P$101</definedName>
    <definedName name="_xlnm.Print_Area" localSheetId="6">'3 BS COND Q'!$A$1:$Q$50</definedName>
    <definedName name="_xlnm.Print_Area" localSheetId="7">'4 CF Q'!$A$1:$U$75</definedName>
    <definedName name="_xlnm.Print_Area" localSheetId="8">'5 EQ Q'!$A$1:$U$16</definedName>
    <definedName name="_xlnm.Print_Area" localSheetId="9">'6 KPI Q'!$A$1:$S$46</definedName>
    <definedName name="_xlnm.Print_Area" localSheetId="10">'7 ND Q'!$A$1:$U$22</definedName>
    <definedName name="_xlnm.Print_Area" localSheetId="11">'8 CE Q'!$A$1:$U$31</definedName>
    <definedName name="_xlnm.Print_Area" localSheetId="12">'9 VCB'!$A$1:$H$7</definedName>
    <definedName name="_xlnm.Print_Area" localSheetId="3">Content!$A$1:$B$22</definedName>
    <definedName name="_xlnm.Print_Area" localSheetId="2">'IB10'!$A$1:$D$31</definedName>
    <definedName name="_xlnm.Print_Area" localSheetId="24">'IB6-IB8'!$A$1:$M$97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7">#REF!</definedName>
    <definedName name="pro_00" localSheetId="5">#REF!</definedName>
    <definedName name="pro_00" localSheetId="9">#REF!</definedName>
    <definedName name="pro_00" localSheetId="2">#REF!</definedName>
    <definedName name="pro_00" localSheetId="25">#REF!</definedName>
    <definedName name="pro_00">#REF!</definedName>
    <definedName name="pro_01" localSheetId="4">#REF!</definedName>
    <definedName name="pro_01" localSheetId="17">#REF!</definedName>
    <definedName name="pro_01" localSheetId="5">#REF!</definedName>
    <definedName name="pro_01" localSheetId="9">#REF!</definedName>
    <definedName name="pro_01" localSheetId="2">#REF!</definedName>
    <definedName name="pro_01" localSheetId="25">#REF!</definedName>
    <definedName name="pro_01">#REF!</definedName>
    <definedName name="pro_02" localSheetId="4">#REF!</definedName>
    <definedName name="pro_02" localSheetId="17">#REF!</definedName>
    <definedName name="pro_02" localSheetId="5">#REF!</definedName>
    <definedName name="pro_02" localSheetId="9">#REF!</definedName>
    <definedName name="pro_02" localSheetId="2">#REF!</definedName>
    <definedName name="pro_02" localSheetId="25">#REF!</definedName>
    <definedName name="pro_02">#REF!</definedName>
    <definedName name="pro_03">[1]CASINO2!$W$482</definedName>
    <definedName name="pro_98" localSheetId="4">#REF!</definedName>
    <definedName name="pro_98" localSheetId="17">#REF!</definedName>
    <definedName name="pro_98" localSheetId="5">#REF!</definedName>
    <definedName name="pro_98" localSheetId="9">#REF!</definedName>
    <definedName name="pro_98" localSheetId="2">#REF!</definedName>
    <definedName name="pro_98" localSheetId="25">#REF!</definedName>
    <definedName name="pro_98">#REF!</definedName>
    <definedName name="pro_99" localSheetId="4">#REF!</definedName>
    <definedName name="pro_99" localSheetId="17">#REF!</definedName>
    <definedName name="pro_99" localSheetId="5">#REF!</definedName>
    <definedName name="pro_99" localSheetId="9">#REF!</definedName>
    <definedName name="pro_99" localSheetId="2">#REF!</definedName>
    <definedName name="pro_99" localSheetId="25">#REF!</definedName>
    <definedName name="pro_99">#REF!</definedName>
    <definedName name="Proceeds_of_New_Issue" localSheetId="4">#REF!</definedName>
    <definedName name="Proceeds_of_New_Issue" localSheetId="17">#REF!</definedName>
    <definedName name="Proceeds_of_New_Issue" localSheetId="5">#REF!</definedName>
    <definedName name="Proceeds_of_New_Issue" localSheetId="9">#REF!</definedName>
    <definedName name="Proceeds_of_New_Issue" localSheetId="2">#REF!</definedName>
    <definedName name="Proceeds_of_New_Issue" localSheetId="25">#REF!</definedName>
    <definedName name="Proceeds_of_New_Issue">#REF!</definedName>
    <definedName name="Profit_aft_net_finance" localSheetId="4">#REF!</definedName>
    <definedName name="Profit_aft_net_finance" localSheetId="17">#REF!</definedName>
    <definedName name="Profit_aft_net_finance" localSheetId="5">#REF!</definedName>
    <definedName name="Profit_aft_net_finance" localSheetId="9">#REF!</definedName>
    <definedName name="Profit_aft_net_finance" localSheetId="2">#REF!</definedName>
    <definedName name="Profit_aft_net_finance" localSheetId="25">#REF!</definedName>
    <definedName name="Profit_aft_net_finance">#REF!</definedName>
    <definedName name="Profit_Loss" localSheetId="4">#REF!</definedName>
    <definedName name="Profit_Loss" localSheetId="17">#REF!</definedName>
    <definedName name="Profit_Loss" localSheetId="5">#REF!</definedName>
    <definedName name="Profit_Loss" localSheetId="9">#REF!</definedName>
    <definedName name="Profit_Loss" localSheetId="2">#REF!</definedName>
    <definedName name="Profit_Loss" localSheetId="25">#REF!</definedName>
    <definedName name="Profit_Loss">#REF!</definedName>
    <definedName name="Profitloss">[5]APPENDIX!$A$1:$L$47</definedName>
    <definedName name="prognoseyear">'[3]DCF old'!$C$8</definedName>
    <definedName name="progs_00" localSheetId="4">#REF!</definedName>
    <definedName name="progs_00" localSheetId="17">#REF!</definedName>
    <definedName name="progs_00" localSheetId="5">#REF!</definedName>
    <definedName name="progs_00" localSheetId="9">#REF!</definedName>
    <definedName name="progs_00" localSheetId="2">#REF!</definedName>
    <definedName name="progs_00" localSheetId="25">#REF!</definedName>
    <definedName name="progs_00">#REF!</definedName>
    <definedName name="progs_01" localSheetId="4">#REF!</definedName>
    <definedName name="progs_01" localSheetId="17">#REF!</definedName>
    <definedName name="progs_01" localSheetId="5">#REF!</definedName>
    <definedName name="progs_01" localSheetId="9">#REF!</definedName>
    <definedName name="progs_01" localSheetId="2">#REF!</definedName>
    <definedName name="progs_01" localSheetId="25">#REF!</definedName>
    <definedName name="progs_01">#REF!</definedName>
    <definedName name="progs_02" localSheetId="4">#REF!</definedName>
    <definedName name="progs_02" localSheetId="17">#REF!</definedName>
    <definedName name="progs_02" localSheetId="5">#REF!</definedName>
    <definedName name="progs_02" localSheetId="9">#REF!</definedName>
    <definedName name="progs_02" localSheetId="2">#REF!</definedName>
    <definedName name="progs_02" localSheetId="25">#REF!</definedName>
    <definedName name="progs_02">#REF!</definedName>
    <definedName name="progs_99" localSheetId="4">#REF!</definedName>
    <definedName name="progs_99" localSheetId="17">#REF!</definedName>
    <definedName name="progs_99" localSheetId="5">#REF!</definedName>
    <definedName name="progs_99" localSheetId="9">#REF!</definedName>
    <definedName name="progs_99" localSheetId="2">#REF!</definedName>
    <definedName name="progs_99" localSheetId="25">#REF!</definedName>
    <definedName name="progs_99">#REF!</definedName>
    <definedName name="proic">'[3]DCF old'!$B$14:$E$14</definedName>
    <definedName name="Provisions" localSheetId="4">#REF!</definedName>
    <definedName name="Provisions" localSheetId="17">#REF!</definedName>
    <definedName name="Provisions" localSheetId="5">#REF!</definedName>
    <definedName name="Provisions" localSheetId="9">#REF!</definedName>
    <definedName name="Provisions" localSheetId="2">#REF!</definedName>
    <definedName name="Provisions" localSheetId="25">#REF!</definedName>
    <definedName name="Provisions">#REF!</definedName>
    <definedName name="ps" localSheetId="4">'[3]DCF old'!#REF!</definedName>
    <definedName name="ps" localSheetId="17">'[3]DCF old'!#REF!</definedName>
    <definedName name="ps" localSheetId="5">'[3]DCF old'!#REF!</definedName>
    <definedName name="ps" localSheetId="9">'[3]DCF old'!#REF!</definedName>
    <definedName name="ps" localSheetId="2">'[3]DCF old'!#REF!</definedName>
    <definedName name="ps" localSheetId="25">'[3]DCF old'!#REF!</definedName>
    <definedName name="ps">'[3]DCF old'!#REF!</definedName>
    <definedName name="ps_eq" localSheetId="4">'[3]DCF old'!#REF!</definedName>
    <definedName name="ps_eq" localSheetId="17">'[3]DCF old'!#REF!</definedName>
    <definedName name="ps_eq" localSheetId="5">'[3]DCF old'!#REF!</definedName>
    <definedName name="ps_eq" localSheetId="9">'[3]DCF old'!#REF!</definedName>
    <definedName name="ps_eq" localSheetId="2">'[3]DCF old'!#REF!</definedName>
    <definedName name="ps_eq" localSheetId="25">'[3]DCF old'!#REF!</definedName>
    <definedName name="ps_eq">'[3]DCF old'!#REF!</definedName>
    <definedName name="ptp" localSheetId="4">#REF!</definedName>
    <definedName name="ptp" localSheetId="17">#REF!</definedName>
    <definedName name="ptp" localSheetId="5">#REF!</definedName>
    <definedName name="ptp" localSheetId="9">#REF!</definedName>
    <definedName name="ptp" localSheetId="2">#REF!</definedName>
    <definedName name="ptp" localSheetId="25">#REF!</definedName>
    <definedName name="ptp">#REF!</definedName>
    <definedName name="Purchases" localSheetId="4">#REF!</definedName>
    <definedName name="Purchases" localSheetId="17">#REF!</definedName>
    <definedName name="Purchases" localSheetId="5">#REF!</definedName>
    <definedName name="Purchases" localSheetId="9">#REF!</definedName>
    <definedName name="Purchases" localSheetId="2">#REF!</definedName>
    <definedName name="Purchases" localSheetId="25">#REF!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7">'[3]DCF old'!#REF!</definedName>
    <definedName name="q_fin_net" localSheetId="5">'[3]DCF old'!#REF!</definedName>
    <definedName name="q_fin_net" localSheetId="9">'[3]DCF old'!#REF!</definedName>
    <definedName name="q_fin_net" localSheetId="2">'[3]DCF old'!#REF!</definedName>
    <definedName name="q_fin_net" localSheetId="25">'[3]DCF old'!#REF!</definedName>
    <definedName name="q_fin_net">'[3]DCF old'!#REF!</definedName>
    <definedName name="q_halfyear" localSheetId="4">'[3]DCF old'!#REF!</definedName>
    <definedName name="q_halfyear" localSheetId="17">'[3]DCF old'!#REF!</definedName>
    <definedName name="q_halfyear" localSheetId="5">'[3]DCF old'!#REF!</definedName>
    <definedName name="q_halfyear" localSheetId="9">'[3]DCF old'!#REF!</definedName>
    <definedName name="q_halfyear" localSheetId="2">'[3]DCF old'!#REF!</definedName>
    <definedName name="q_halfyear" localSheetId="25">'[3]DCF old'!#REF!</definedName>
    <definedName name="q_halfyear">'[3]DCF old'!#REF!</definedName>
    <definedName name="q_oper_exp" localSheetId="4">'[3]DCF old'!#REF!</definedName>
    <definedName name="q_oper_exp" localSheetId="17">'[3]DCF old'!#REF!</definedName>
    <definedName name="q_oper_exp" localSheetId="5">'[3]DCF old'!#REF!</definedName>
    <definedName name="q_oper_exp" localSheetId="9">'[3]DCF old'!#REF!</definedName>
    <definedName name="q_oper_exp" localSheetId="2">'[3]DCF old'!#REF!</definedName>
    <definedName name="q_oper_exp" localSheetId="25">'[3]DCF old'!#REF!</definedName>
    <definedName name="q_oper_exp">'[3]DCF old'!#REF!</definedName>
    <definedName name="q_oper_inc" localSheetId="4">'[3]DCF old'!#REF!</definedName>
    <definedName name="q_oper_inc" localSheetId="17">'[3]DCF old'!#REF!</definedName>
    <definedName name="q_oper_inc" localSheetId="5">'[3]DCF old'!#REF!</definedName>
    <definedName name="q_oper_inc" localSheetId="9">'[3]DCF old'!#REF!</definedName>
    <definedName name="q_oper_inc" localSheetId="2">'[3]DCF old'!#REF!</definedName>
    <definedName name="q_oper_inc" localSheetId="25">'[3]DCF old'!#REF!</definedName>
    <definedName name="q_oper_inc">'[3]DCF old'!#REF!</definedName>
    <definedName name="q_period" localSheetId="4">'[3]DCF old'!#REF!</definedName>
    <definedName name="q_period" localSheetId="17">'[3]DCF old'!#REF!</definedName>
    <definedName name="q_period" localSheetId="5">'[3]DCF old'!#REF!</definedName>
    <definedName name="q_period" localSheetId="9">'[3]DCF old'!#REF!</definedName>
    <definedName name="q_period" localSheetId="2">'[3]DCF old'!#REF!</definedName>
    <definedName name="q_period" localSheetId="25">'[3]DCF old'!#REF!</definedName>
    <definedName name="q_period">'[3]DCF old'!#REF!</definedName>
    <definedName name="q_r_adep" localSheetId="4">'[3]DCF old'!#REF!</definedName>
    <definedName name="q_r_adep" localSheetId="17">'[3]DCF old'!#REF!</definedName>
    <definedName name="q_r_adep" localSheetId="5">'[3]DCF old'!#REF!</definedName>
    <definedName name="q_r_adep" localSheetId="9">'[3]DCF old'!#REF!</definedName>
    <definedName name="q_r_adep" localSheetId="2">'[3]DCF old'!#REF!</definedName>
    <definedName name="q_r_adep" localSheetId="25">'[3]DCF old'!#REF!</definedName>
    <definedName name="q_r_adep">'[3]DCF old'!#REF!</definedName>
    <definedName name="q_r_btax" localSheetId="4">'[3]DCF old'!#REF!</definedName>
    <definedName name="q_r_btax" localSheetId="17">'[3]DCF old'!#REF!</definedName>
    <definedName name="q_r_btax" localSheetId="5">'[3]DCF old'!#REF!</definedName>
    <definedName name="q_r_btax" localSheetId="9">'[3]DCF old'!#REF!</definedName>
    <definedName name="q_r_btax" localSheetId="2">'[3]DCF old'!#REF!</definedName>
    <definedName name="q_r_btax" localSheetId="25">'[3]DCF old'!#REF!</definedName>
    <definedName name="q_r_btax">'[3]DCF old'!#REF!</definedName>
    <definedName name="q_r_net" localSheetId="4">'[3]DCF old'!#REF!</definedName>
    <definedName name="q_r_net" localSheetId="17">'[3]DCF old'!#REF!</definedName>
    <definedName name="q_r_net" localSheetId="5">'[3]DCF old'!#REF!</definedName>
    <definedName name="q_r_net" localSheetId="9">'[3]DCF old'!#REF!</definedName>
    <definedName name="q_r_net" localSheetId="2">'[3]DCF old'!#REF!</definedName>
    <definedName name="q_r_net" localSheetId="25">'[3]DCF old'!#REF!</definedName>
    <definedName name="q_r_net">'[3]DCF old'!#REF!</definedName>
    <definedName name="q_tax" localSheetId="4">'[3]DCF old'!#REF!</definedName>
    <definedName name="q_tax" localSheetId="17">'[3]DCF old'!#REF!</definedName>
    <definedName name="q_tax" localSheetId="5">'[3]DCF old'!#REF!</definedName>
    <definedName name="q_tax" localSheetId="9">'[3]DCF old'!#REF!</definedName>
    <definedName name="q_tax" localSheetId="2">'[3]DCF old'!#REF!</definedName>
    <definedName name="q_tax" localSheetId="25">'[3]DCF old'!#REF!</definedName>
    <definedName name="q_tax">'[3]DCF old'!#REF!</definedName>
    <definedName name="q_year" localSheetId="4">'[3]DCF old'!#REF!</definedName>
    <definedName name="q_year" localSheetId="17">'[3]DCF old'!#REF!</definedName>
    <definedName name="q_year" localSheetId="5">'[3]DCF old'!#REF!</definedName>
    <definedName name="q_year" localSheetId="9">'[3]DCF old'!#REF!</definedName>
    <definedName name="q_year" localSheetId="2">'[3]DCF old'!#REF!</definedName>
    <definedName name="q_year" localSheetId="25">'[3]DCF old'!#REF!</definedName>
    <definedName name="q_year">'[3]DCF old'!#REF!</definedName>
    <definedName name="Qdiv4" localSheetId="4">[29]QInterim!#REF!</definedName>
    <definedName name="Qdiv4" localSheetId="17">[29]QInterim!#REF!</definedName>
    <definedName name="Qdiv4" localSheetId="5">[29]QInterim!#REF!</definedName>
    <definedName name="Qdiv4" localSheetId="9">[29]QInterim!#REF!</definedName>
    <definedName name="Qdiv4" localSheetId="2">[29]QInterim!#REF!</definedName>
    <definedName name="Qdiv4" localSheetId="25">[29]QInterim!#REF!</definedName>
    <definedName name="Qdiv4">[29]QInterim!#REF!</definedName>
    <definedName name="QP_L">'[28]P&amp;L'!$A$1:$K$78</definedName>
    <definedName name="Quoted_investments" localSheetId="4">#REF!</definedName>
    <definedName name="Quoted_investments" localSheetId="17">#REF!</definedName>
    <definedName name="Quoted_investments" localSheetId="5">#REF!</definedName>
    <definedName name="Quoted_investments" localSheetId="9">#REF!</definedName>
    <definedName name="Quoted_investments" localSheetId="2">#REF!</definedName>
    <definedName name="Quoted_investments" localSheetId="25">#REF!</definedName>
    <definedName name="Quoted_investments">#REF!</definedName>
    <definedName name="R_D" localSheetId="4">#REF!</definedName>
    <definedName name="R_D" localSheetId="17">#REF!</definedName>
    <definedName name="R_D" localSheetId="5">#REF!</definedName>
    <definedName name="R_D" localSheetId="9">#REF!</definedName>
    <definedName name="R_D" localSheetId="2">#REF!</definedName>
    <definedName name="R_D" localSheetId="25">#REF!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7">'[3]DCF old'!#REF!</definedName>
    <definedName name="r_net_g" localSheetId="5">'[3]DCF old'!#REF!</definedName>
    <definedName name="r_net_g" localSheetId="9">'[3]DCF old'!#REF!</definedName>
    <definedName name="r_net_g" localSheetId="2">'[3]DCF old'!#REF!</definedName>
    <definedName name="r_net_g" localSheetId="25">'[3]DCF old'!#REF!</definedName>
    <definedName name="r_net_g">'[3]DCF old'!#REF!</definedName>
    <definedName name="r_net_taxs" localSheetId="4">'[3]DCF old'!#REF!</definedName>
    <definedName name="r_net_taxs" localSheetId="17">'[3]DCF old'!#REF!</definedName>
    <definedName name="r_net_taxs" localSheetId="5">'[3]DCF old'!#REF!</definedName>
    <definedName name="r_net_taxs" localSheetId="9">'[3]DCF old'!#REF!</definedName>
    <definedName name="r_net_taxs" localSheetId="2">'[3]DCF old'!#REF!</definedName>
    <definedName name="r_net_taxs" localSheetId="25">'[3]DCF old'!#REF!</definedName>
    <definedName name="r_net_taxs">'[3]DCF old'!#REF!</definedName>
    <definedName name="rafin_g" localSheetId="4">'[3]DCF old'!#REF!</definedName>
    <definedName name="rafin_g" localSheetId="17">'[3]DCF old'!#REF!</definedName>
    <definedName name="rafin_g" localSheetId="5">'[3]DCF old'!#REF!</definedName>
    <definedName name="rafin_g" localSheetId="9">'[3]DCF old'!#REF!</definedName>
    <definedName name="rafin_g" localSheetId="2">'[3]DCF old'!#REF!</definedName>
    <definedName name="rafin_g" localSheetId="25">'[3]DCF old'!#REF!</definedName>
    <definedName name="rafin_g">'[3]DCF old'!#REF!</definedName>
    <definedName name="rating">'[3]DCF old'!$C$38</definedName>
    <definedName name="RATIOFULL" localSheetId="4">#REF!</definedName>
    <definedName name="RATIOFULL" localSheetId="17">#REF!</definedName>
    <definedName name="RATIOFULL" localSheetId="5">#REF!</definedName>
    <definedName name="RATIOFULL" localSheetId="9">#REF!</definedName>
    <definedName name="RATIOFULL" localSheetId="2">#REF!</definedName>
    <definedName name="RATIOFULL" localSheetId="25">#REF!</definedName>
    <definedName name="RATIOFULL">#REF!</definedName>
    <definedName name="Ratios" localSheetId="4">#REF!</definedName>
    <definedName name="Ratios" localSheetId="17">#REF!</definedName>
    <definedName name="Ratios" localSheetId="5">#REF!</definedName>
    <definedName name="Ratios" localSheetId="9">#REF!</definedName>
    <definedName name="Ratios" localSheetId="2">#REF!</definedName>
    <definedName name="Ratios" localSheetId="25">#REF!</definedName>
    <definedName name="Ratios">#REF!</definedName>
    <definedName name="ratios1" localSheetId="4">#REF!</definedName>
    <definedName name="ratios1" localSheetId="17">#REF!</definedName>
    <definedName name="ratios1" localSheetId="5">#REF!</definedName>
    <definedName name="ratios1" localSheetId="9">#REF!</definedName>
    <definedName name="ratios1" localSheetId="2">#REF!</definedName>
    <definedName name="ratios1" localSheetId="25">#REF!</definedName>
    <definedName name="ratios1">#REF!</definedName>
    <definedName name="RATIOS2" localSheetId="4">#REF!</definedName>
    <definedName name="RATIOS2" localSheetId="17">#REF!</definedName>
    <definedName name="RATIOS2" localSheetId="5">#REF!</definedName>
    <definedName name="RATIOS2" localSheetId="9">#REF!</definedName>
    <definedName name="RATIOS2" localSheetId="2">#REF!</definedName>
    <definedName name="RATIOS2" localSheetId="25">#REF!</definedName>
    <definedName name="RATIOS2">#REF!</definedName>
    <definedName name="rd">'[3]DCF old'!$C$39</definedName>
    <definedName name="rd_aver" localSheetId="4">'[3]DCF old'!#REF!</definedName>
    <definedName name="rd_aver" localSheetId="17">'[3]DCF old'!#REF!</definedName>
    <definedName name="rd_aver" localSheetId="5">'[3]DCF old'!#REF!</definedName>
    <definedName name="rd_aver" localSheetId="9">'[3]DCF old'!#REF!</definedName>
    <definedName name="rd_aver" localSheetId="2">'[3]DCF old'!#REF!</definedName>
    <definedName name="rd_aver" localSheetId="25">'[3]DCF old'!#REF!</definedName>
    <definedName name="rd_aver">'[3]DCF old'!#REF!</definedName>
    <definedName name="re">'[3]DCF old'!$C$43</definedName>
    <definedName name="re_afgx1" localSheetId="4">#REF!</definedName>
    <definedName name="re_afgx1" localSheetId="17">#REF!</definedName>
    <definedName name="re_afgx1" localSheetId="5">#REF!</definedName>
    <definedName name="re_afgx1" localSheetId="9">#REF!</definedName>
    <definedName name="re_afgx1" localSheetId="2">#REF!</definedName>
    <definedName name="re_afgx1" localSheetId="25">#REF!</definedName>
    <definedName name="re_afgx1">#REF!</definedName>
    <definedName name="Receivable" localSheetId="4">#REF!</definedName>
    <definedName name="Receivable" localSheetId="17">#REF!</definedName>
    <definedName name="Receivable" localSheetId="5">#REF!</definedName>
    <definedName name="Receivable" localSheetId="9">#REF!</definedName>
    <definedName name="Receivable" localSheetId="2">#REF!</definedName>
    <definedName name="Receivable" localSheetId="25">#REF!</definedName>
    <definedName name="Receivable">#REF!</definedName>
    <definedName name="Receivables" localSheetId="4">#REF!</definedName>
    <definedName name="Receivables" localSheetId="17">#REF!</definedName>
    <definedName name="Receivables" localSheetId="5">#REF!</definedName>
    <definedName name="Receivables" localSheetId="9">#REF!</definedName>
    <definedName name="Receivables" localSheetId="2">#REF!</definedName>
    <definedName name="Receivables" localSheetId="25">#REF!</definedName>
    <definedName name="Receivables">#REF!</definedName>
    <definedName name="RECOMM">[10]Sheet1!$D$2</definedName>
    <definedName name="rel_afgx1" localSheetId="4">'[3]DCF old'!#REF!</definedName>
    <definedName name="rel_afgx1" localSheetId="17">'[3]DCF old'!#REF!</definedName>
    <definedName name="rel_afgx1" localSheetId="5">'[3]DCF old'!#REF!</definedName>
    <definedName name="rel_afgx1" localSheetId="9">'[3]DCF old'!#REF!</definedName>
    <definedName name="rel_afgx1" localSheetId="2">'[3]DCF old'!#REF!</definedName>
    <definedName name="rel_afgx1" localSheetId="25">'[3]DCF old'!#REF!</definedName>
    <definedName name="rel_afgx1">'[3]DCF old'!#REF!</definedName>
    <definedName name="rel_afgx12" localSheetId="4">'[3]DCF old'!#REF!</definedName>
    <definedName name="rel_afgx12" localSheetId="17">'[3]DCF old'!#REF!</definedName>
    <definedName name="rel_afgx12" localSheetId="5">'[3]DCF old'!#REF!</definedName>
    <definedName name="rel_afgx12" localSheetId="9">'[3]DCF old'!#REF!</definedName>
    <definedName name="rel_afgx12" localSheetId="2">'[3]DCF old'!#REF!</definedName>
    <definedName name="rel_afgx12" localSheetId="25">'[3]DCF old'!#REF!</definedName>
    <definedName name="rel_afgx12">'[3]DCF old'!#REF!</definedName>
    <definedName name="rel_afgx3" localSheetId="4">'[3]DCF old'!#REF!</definedName>
    <definedName name="rel_afgx3" localSheetId="17">'[3]DCF old'!#REF!</definedName>
    <definedName name="rel_afgx3" localSheetId="5">'[3]DCF old'!#REF!</definedName>
    <definedName name="rel_afgx3" localSheetId="9">'[3]DCF old'!#REF!</definedName>
    <definedName name="rel_afgx3" localSheetId="2">'[3]DCF old'!#REF!</definedName>
    <definedName name="rel_afgx3" localSheetId="25">'[3]DCF old'!#REF!</definedName>
    <definedName name="rel_afgx3">'[3]DCF old'!#REF!</definedName>
    <definedName name="Rem_curr_as" localSheetId="4">'[3]DCF old'!#REF!</definedName>
    <definedName name="Rem_curr_as" localSheetId="17">'[3]DCF old'!#REF!</definedName>
    <definedName name="Rem_curr_as" localSheetId="5">'[3]DCF old'!#REF!</definedName>
    <definedName name="Rem_curr_as" localSheetId="9">'[3]DCF old'!#REF!</definedName>
    <definedName name="Rem_curr_as" localSheetId="2">'[3]DCF old'!#REF!</definedName>
    <definedName name="Rem_curr_as" localSheetId="25">'[3]DCF old'!#REF!</definedName>
    <definedName name="Rem_curr_as">'[3]DCF old'!#REF!</definedName>
    <definedName name="rem_std" localSheetId="4">'[3]DCF old'!#REF!</definedName>
    <definedName name="rem_std" localSheetId="17">'[3]DCF old'!#REF!</definedName>
    <definedName name="rem_std" localSheetId="5">'[3]DCF old'!#REF!</definedName>
    <definedName name="rem_std" localSheetId="9">'[3]DCF old'!#REF!</definedName>
    <definedName name="rem_std" localSheetId="2">'[3]DCF old'!#REF!</definedName>
    <definedName name="rem_std" localSheetId="25">'[3]DCF old'!#REF!</definedName>
    <definedName name="rem_std">'[3]DCF old'!#REF!</definedName>
    <definedName name="rental_costs_1985" localSheetId="4">[15]Global!#REF!</definedName>
    <definedName name="rental_costs_1985" localSheetId="17">[15]Global!#REF!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5">[15]Global!#REF!</definedName>
    <definedName name="rental_costs_1985">[15]Global!#REF!</definedName>
    <definedName name="rental_costs_1986" localSheetId="4">[15]Global!#REF!</definedName>
    <definedName name="rental_costs_1986" localSheetId="17">[15]Global!#REF!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5">[15]Global!#REF!</definedName>
    <definedName name="rental_costs_1986">[15]Global!#REF!</definedName>
    <definedName name="rental_costs_1987" localSheetId="4">[15]Global!#REF!</definedName>
    <definedName name="rental_costs_1987" localSheetId="17">[15]Global!#REF!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5">[15]Global!#REF!</definedName>
    <definedName name="rental_costs_1987">[15]Global!#REF!</definedName>
    <definedName name="rental_costs_1988" localSheetId="4">[15]Global!#REF!</definedName>
    <definedName name="rental_costs_1988" localSheetId="17">[15]Global!#REF!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5">[15]Global!#REF!</definedName>
    <definedName name="rental_costs_1988">[15]Global!#REF!</definedName>
    <definedName name="rental_costs_1989" localSheetId="4">[15]Global!#REF!</definedName>
    <definedName name="rental_costs_1989" localSheetId="17">[15]Global!#REF!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5">[15]Global!#REF!</definedName>
    <definedName name="rental_costs_1989">[15]Global!#REF!</definedName>
    <definedName name="rental_costs_1990" localSheetId="4">[15]Global!#REF!</definedName>
    <definedName name="rental_costs_1990" localSheetId="17">[15]Global!#REF!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5">[15]Global!#REF!</definedName>
    <definedName name="rental_costs_1990">[15]Global!#REF!</definedName>
    <definedName name="rental_costs_1991" localSheetId="4">[15]Global!#REF!</definedName>
    <definedName name="rental_costs_1991" localSheetId="17">[15]Global!#REF!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5">[15]Global!#REF!</definedName>
    <definedName name="rental_costs_1991">[15]Global!#REF!</definedName>
    <definedName name="rental_costs_1992" localSheetId="4">[15]Global!#REF!</definedName>
    <definedName name="rental_costs_1992" localSheetId="17">[15]Global!#REF!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5">[15]Global!#REF!</definedName>
    <definedName name="rental_costs_1992">[15]Global!#REF!</definedName>
    <definedName name="rental_costs_1993" localSheetId="4">[15]Global!#REF!</definedName>
    <definedName name="rental_costs_1993" localSheetId="17">[15]Global!#REF!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5">[15]Global!#REF!</definedName>
    <definedName name="rental_costs_1993">[15]Global!#REF!</definedName>
    <definedName name="rental_costs_1994" localSheetId="4">[15]Global!#REF!</definedName>
    <definedName name="rental_costs_1994" localSheetId="17">[15]Global!#REF!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5">[15]Global!#REF!</definedName>
    <definedName name="rental_costs_1994">[15]Global!#REF!</definedName>
    <definedName name="rental_costs_1995" localSheetId="4">[15]Global!#REF!</definedName>
    <definedName name="rental_costs_1995" localSheetId="17">[15]Global!#REF!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5">[15]Global!#REF!</definedName>
    <definedName name="rental_costs_1995">[15]Global!#REF!</definedName>
    <definedName name="rental_costs_1996" localSheetId="4">[15]Global!#REF!</definedName>
    <definedName name="rental_costs_1996" localSheetId="17">[15]Global!#REF!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5">[15]Global!#REF!</definedName>
    <definedName name="rental_costs_1996">[15]Global!#REF!</definedName>
    <definedName name="rental_costs_1997" localSheetId="4">[15]Global!#REF!</definedName>
    <definedName name="rental_costs_1997" localSheetId="17">[15]Global!#REF!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5">[15]Global!#REF!</definedName>
    <definedName name="rental_costs_1997">[15]Global!#REF!</definedName>
    <definedName name="rental_costs_1998" localSheetId="4">[15]Global!#REF!</definedName>
    <definedName name="rental_costs_1998" localSheetId="17">[15]Global!#REF!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5">[15]Global!#REF!</definedName>
    <definedName name="rental_costs_1998">[15]Global!#REF!</definedName>
    <definedName name="rental_costs_1999" localSheetId="4">[15]Global!#REF!</definedName>
    <definedName name="rental_costs_1999" localSheetId="17">[15]Global!#REF!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5">[15]Global!#REF!</definedName>
    <definedName name="rental_costs_1999">[15]Global!#REF!</definedName>
    <definedName name="rental_costs_2000" localSheetId="4">[15]Global!#REF!</definedName>
    <definedName name="rental_costs_2000" localSheetId="17">[15]Global!#REF!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5">[15]Global!#REF!</definedName>
    <definedName name="rental_costs_2000">[15]Global!#REF!</definedName>
    <definedName name="rental_costs_2001" localSheetId="4">[15]Global!#REF!</definedName>
    <definedName name="rental_costs_2001" localSheetId="17">[15]Global!#REF!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5">[15]Global!#REF!</definedName>
    <definedName name="rental_costs_2001">[15]Global!#REF!</definedName>
    <definedName name="rental_costs_2002" localSheetId="4">[15]Global!#REF!</definedName>
    <definedName name="rental_costs_2002" localSheetId="17">[15]Global!#REF!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5">[15]Global!#REF!</definedName>
    <definedName name="rental_costs_2002">[15]Global!#REF!</definedName>
    <definedName name="rental_costs_2003" localSheetId="4">[15]Global!#REF!</definedName>
    <definedName name="rental_costs_2003" localSheetId="17">[15]Global!#REF!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5">[15]Global!#REF!</definedName>
    <definedName name="rental_costs_2003">[15]Global!#REF!</definedName>
    <definedName name="rental_costs_2004" localSheetId="4">[15]Global!#REF!</definedName>
    <definedName name="rental_costs_2004" localSheetId="17">[15]Global!#REF!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5">[15]Global!#REF!</definedName>
    <definedName name="rental_costs_2004">[15]Global!#REF!</definedName>
    <definedName name="rental_costs_2005" localSheetId="4">[15]Global!#REF!</definedName>
    <definedName name="rental_costs_2005" localSheetId="17">[15]Global!#REF!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5">[15]Global!#REF!</definedName>
    <definedName name="rental_costs_2005">[15]Global!#REF!</definedName>
    <definedName name="rental_costs_2006" localSheetId="4">[15]Global!#REF!</definedName>
    <definedName name="rental_costs_2006" localSheetId="17">[15]Global!#REF!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5">[15]Global!#REF!</definedName>
    <definedName name="rental_costs_2006">[15]Global!#REF!</definedName>
    <definedName name="rental_costs_2007" localSheetId="4">[15]Global!#REF!</definedName>
    <definedName name="rental_costs_2007" localSheetId="17">[15]Global!#REF!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5">[15]Global!#REF!</definedName>
    <definedName name="rental_costs_2007">[15]Global!#REF!</definedName>
    <definedName name="rental_costs_2008" localSheetId="4">[15]Global!#REF!</definedName>
    <definedName name="rental_costs_2008" localSheetId="17">[15]Global!#REF!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5">[15]Global!#REF!</definedName>
    <definedName name="rental_costs_2008">[15]Global!#REF!</definedName>
    <definedName name="rental_costs_2009" localSheetId="4">[15]Global!#REF!</definedName>
    <definedName name="rental_costs_2009" localSheetId="17">[15]Global!#REF!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5">[15]Global!#REF!</definedName>
    <definedName name="rental_costs_2009">[15]Global!#REF!</definedName>
    <definedName name="rental_costs_2010" localSheetId="4">[15]Global!#REF!</definedName>
    <definedName name="rental_costs_2010" localSheetId="17">[15]Global!#REF!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5">[15]Global!#REF!</definedName>
    <definedName name="rental_costs_2010">[15]Global!#REF!</definedName>
    <definedName name="rental_costs_comm" localSheetId="4">[15]Global!#REF!</definedName>
    <definedName name="rental_costs_comm" localSheetId="17">[15]Global!#REF!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5">[15]Global!#REF!</definedName>
    <definedName name="rental_costs_comm">[15]Global!#REF!</definedName>
    <definedName name="rep_all" localSheetId="4">#REF!</definedName>
    <definedName name="rep_all" localSheetId="17">#REF!</definedName>
    <definedName name="rep_all" localSheetId="5">#REF!</definedName>
    <definedName name="rep_all" localSheetId="9">#REF!</definedName>
    <definedName name="rep_all" localSheetId="2">#REF!</definedName>
    <definedName name="rep_all" localSheetId="25">#REF!</definedName>
    <definedName name="rep_all">#REF!</definedName>
    <definedName name="rep_date" localSheetId="4">#REF!</definedName>
    <definedName name="rep_date" localSheetId="17">#REF!</definedName>
    <definedName name="rep_date" localSheetId="5">#REF!</definedName>
    <definedName name="rep_date" localSheetId="9">#REF!</definedName>
    <definedName name="rep_date" localSheetId="2">#REF!</definedName>
    <definedName name="rep_date" localSheetId="25">#REF!</definedName>
    <definedName name="rep_date">#REF!</definedName>
    <definedName name="rep_keyvals" localSheetId="4">#REF!</definedName>
    <definedName name="rep_keyvals" localSheetId="17">#REF!</definedName>
    <definedName name="rep_keyvals" localSheetId="5">#REF!</definedName>
    <definedName name="rep_keyvals" localSheetId="9">#REF!</definedName>
    <definedName name="rep_keyvals" localSheetId="2">#REF!</definedName>
    <definedName name="rep_keyvals" localSheetId="25">#REF!</definedName>
    <definedName name="rep_keyvals">#REF!</definedName>
    <definedName name="rep_pagehead" localSheetId="4">#REF!</definedName>
    <definedName name="rep_pagehead" localSheetId="17">#REF!</definedName>
    <definedName name="rep_pagehead" localSheetId="5">#REF!</definedName>
    <definedName name="rep_pagehead" localSheetId="9">#REF!</definedName>
    <definedName name="rep_pagehead" localSheetId="2">#REF!</definedName>
    <definedName name="rep_pagehead" localSheetId="25">#REF!</definedName>
    <definedName name="rep_pagehead">#REF!</definedName>
    <definedName name="rep_per" localSheetId="4">'[3]DCF old'!#REF!</definedName>
    <definedName name="rep_per" localSheetId="17">'[3]DCF old'!#REF!</definedName>
    <definedName name="rep_per" localSheetId="5">'[3]DCF old'!#REF!</definedName>
    <definedName name="rep_per" localSheetId="9">'[3]DCF old'!#REF!</definedName>
    <definedName name="rep_per" localSheetId="2">'[3]DCF old'!#REF!</definedName>
    <definedName name="rep_per" localSheetId="25">'[3]DCF old'!#REF!</definedName>
    <definedName name="rep_per">'[3]DCF old'!#REF!</definedName>
    <definedName name="rep_stockdata" localSheetId="4">#REF!</definedName>
    <definedName name="rep_stockdata" localSheetId="17">#REF!</definedName>
    <definedName name="rep_stockdata" localSheetId="5">#REF!</definedName>
    <definedName name="rep_stockdata" localSheetId="9">#REF!</definedName>
    <definedName name="rep_stockdata" localSheetId="2">#REF!</definedName>
    <definedName name="rep_stockdata" localSheetId="25">#REF!</definedName>
    <definedName name="rep_stockdata">#REF!</definedName>
    <definedName name="rep_stocks" localSheetId="4">#REF!</definedName>
    <definedName name="rep_stocks" localSheetId="17">#REF!</definedName>
    <definedName name="rep_stocks" localSheetId="5">#REF!</definedName>
    <definedName name="rep_stocks" localSheetId="9">#REF!</definedName>
    <definedName name="rep_stocks" localSheetId="2">#REF!</definedName>
    <definedName name="rep_stocks" localSheetId="25">#REF!</definedName>
    <definedName name="rep_stocks">#REF!</definedName>
    <definedName name="rep_sva" localSheetId="4">#REF!</definedName>
    <definedName name="rep_sva" localSheetId="17">#REF!</definedName>
    <definedName name="rep_sva" localSheetId="5">#REF!</definedName>
    <definedName name="rep_sva" localSheetId="9">#REF!</definedName>
    <definedName name="rep_sva" localSheetId="2">#REF!</definedName>
    <definedName name="rep_sva" localSheetId="25">#REF!</definedName>
    <definedName name="rep_sva">#REF!</definedName>
    <definedName name="rep_type" localSheetId="4">'[3]DCF old'!#REF!</definedName>
    <definedName name="rep_type" localSheetId="17">'[3]DCF old'!#REF!</definedName>
    <definedName name="rep_type" localSheetId="5">'[3]DCF old'!#REF!</definedName>
    <definedName name="rep_type" localSheetId="9">'[3]DCF old'!#REF!</definedName>
    <definedName name="rep_type" localSheetId="2">'[3]DCF old'!#REF!</definedName>
    <definedName name="rep_type" localSheetId="25">'[3]DCF old'!#REF!</definedName>
    <definedName name="rep_type">'[3]DCF old'!#REF!</definedName>
    <definedName name="Report_Version_4">"A1"</definedName>
    <definedName name="REPORTED_PRETAX_PROFIT" localSheetId="4">#REF!</definedName>
    <definedName name="REPORTED_PRETAX_PROFIT" localSheetId="17">#REF!</definedName>
    <definedName name="REPORTED_PRETAX_PROFIT" localSheetId="5">#REF!</definedName>
    <definedName name="REPORTED_PRETAX_PROFIT" localSheetId="9">#REF!</definedName>
    <definedName name="REPORTED_PRETAX_PROFIT" localSheetId="2">#REF!</definedName>
    <definedName name="REPORTED_PRETAX_PROFIT" localSheetId="25">#REF!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7">#REF!</definedName>
    <definedName name="Restricted_equity" localSheetId="5">#REF!</definedName>
    <definedName name="Restricted_equity" localSheetId="9">#REF!</definedName>
    <definedName name="Restricted_equity" localSheetId="2">#REF!</definedName>
    <definedName name="Restricted_equity" localSheetId="25">#REF!</definedName>
    <definedName name="Restricted_equity">#REF!</definedName>
    <definedName name="Restructuring" localSheetId="4">#REF!</definedName>
    <definedName name="Restructuring" localSheetId="17">#REF!</definedName>
    <definedName name="Restructuring" localSheetId="5">#REF!</definedName>
    <definedName name="Restructuring" localSheetId="9">#REF!</definedName>
    <definedName name="Restructuring" localSheetId="2">#REF!</definedName>
    <definedName name="Restructuring" localSheetId="25">#REF!</definedName>
    <definedName name="Restructuring">#REF!</definedName>
    <definedName name="Restructuring_charges" localSheetId="4">'[8]Invested capital_VDF'!#REF!</definedName>
    <definedName name="Restructuring_charges" localSheetId="17">'[8]Invested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5">'[8]Invested capital_VDF'!#REF!</definedName>
    <definedName name="Restructuring_charges">'[8]Invested capital_VDF'!#REF!</definedName>
    <definedName name="Restructuring_charges_growth_fore">[8]Forecasts_VDF!$H$165:$K$165</definedName>
    <definedName name="reuter" localSheetId="4">#REF!</definedName>
    <definedName name="reuter" localSheetId="17">#REF!</definedName>
    <definedName name="reuter" localSheetId="5">#REF!</definedName>
    <definedName name="reuter" localSheetId="9">#REF!</definedName>
    <definedName name="reuter" localSheetId="2">#REF!</definedName>
    <definedName name="reuter" localSheetId="25">#REF!</definedName>
    <definedName name="reuter">#REF!</definedName>
    <definedName name="reuters">[10]Sheet1!$L$2</definedName>
    <definedName name="revenue_per_ASK_1985" localSheetId="4">[15]Global!#REF!</definedName>
    <definedName name="revenue_per_ASK_1985" localSheetId="17">[15]Global!#REF!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5">[15]Global!#REF!</definedName>
    <definedName name="revenue_per_ASK_1985">[15]Global!#REF!</definedName>
    <definedName name="revenue_per_ASK_1986" localSheetId="4">[15]Global!#REF!</definedName>
    <definedName name="revenue_per_ASK_1986" localSheetId="17">[15]Global!#REF!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5">[15]Global!#REF!</definedName>
    <definedName name="revenue_per_ASK_1986">[15]Global!#REF!</definedName>
    <definedName name="revenue_per_ASK_1987" localSheetId="4">[15]Global!#REF!</definedName>
    <definedName name="revenue_per_ASK_1987" localSheetId="17">[15]Global!#REF!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5">[15]Global!#REF!</definedName>
    <definedName name="revenue_per_ASK_1987">[15]Global!#REF!</definedName>
    <definedName name="revenue_per_ASK_1988" localSheetId="4">[15]Global!#REF!</definedName>
    <definedName name="revenue_per_ASK_1988" localSheetId="17">[15]Global!#REF!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5">[15]Global!#REF!</definedName>
    <definedName name="revenue_per_ASK_1988">[15]Global!#REF!</definedName>
    <definedName name="revenue_per_ASK_1989" localSheetId="4">[15]Global!#REF!</definedName>
    <definedName name="revenue_per_ASK_1989" localSheetId="17">[15]Global!#REF!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5">[15]Global!#REF!</definedName>
    <definedName name="revenue_per_ASK_1989">[15]Global!#REF!</definedName>
    <definedName name="revenue_per_ASK_1990" localSheetId="4">[15]Global!#REF!</definedName>
    <definedName name="revenue_per_ASK_1990" localSheetId="17">[15]Global!#REF!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5">[15]Global!#REF!</definedName>
    <definedName name="revenue_per_ASK_1990">[15]Global!#REF!</definedName>
    <definedName name="revenue_per_ASK_1991" localSheetId="4">[15]Global!#REF!</definedName>
    <definedName name="revenue_per_ASK_1991" localSheetId="17">[15]Global!#REF!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5">[15]Global!#REF!</definedName>
    <definedName name="revenue_per_ASK_1991">[15]Global!#REF!</definedName>
    <definedName name="revenue_per_ASK_1992" localSheetId="4">[15]Global!#REF!</definedName>
    <definedName name="revenue_per_ASK_1992" localSheetId="17">[15]Global!#REF!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5">[15]Global!#REF!</definedName>
    <definedName name="revenue_per_ASK_1992">[15]Global!#REF!</definedName>
    <definedName name="revenue_per_ASK_1993" localSheetId="4">[15]Global!#REF!</definedName>
    <definedName name="revenue_per_ASK_1993" localSheetId="17">[15]Global!#REF!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5">[15]Global!#REF!</definedName>
    <definedName name="revenue_per_ASK_1993">[15]Global!#REF!</definedName>
    <definedName name="revenue_per_ASK_1994" localSheetId="4">[15]Global!#REF!</definedName>
    <definedName name="revenue_per_ASK_1994" localSheetId="17">[15]Global!#REF!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5">[15]Global!#REF!</definedName>
    <definedName name="revenue_per_ASK_1994">[15]Global!#REF!</definedName>
    <definedName name="revenue_per_ASK_1995" localSheetId="4">[15]Global!#REF!</definedName>
    <definedName name="revenue_per_ASK_1995" localSheetId="17">[15]Global!#REF!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5">[15]Global!#REF!</definedName>
    <definedName name="revenue_per_ASK_1995">[15]Global!#REF!</definedName>
    <definedName name="revenue_per_ASK_1996" localSheetId="4">[15]Global!#REF!</definedName>
    <definedName name="revenue_per_ASK_1996" localSheetId="17">[15]Global!#REF!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5">[15]Global!#REF!</definedName>
    <definedName name="revenue_per_ASK_1996">[15]Global!#REF!</definedName>
    <definedName name="revenue_per_ASK_1997" localSheetId="4">[15]Global!#REF!</definedName>
    <definedName name="revenue_per_ASK_1997" localSheetId="17">[15]Global!#REF!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5">[15]Global!#REF!</definedName>
    <definedName name="revenue_per_ASK_1997">[15]Global!#REF!</definedName>
    <definedName name="revenue_per_ASK_1998" localSheetId="4">[15]Global!#REF!</definedName>
    <definedName name="revenue_per_ASK_1998" localSheetId="17">[15]Global!#REF!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5">[15]Global!#REF!</definedName>
    <definedName name="revenue_per_ASK_1998">[15]Global!#REF!</definedName>
    <definedName name="revenue_per_ASK_1999" localSheetId="4">[15]Global!#REF!</definedName>
    <definedName name="revenue_per_ASK_1999" localSheetId="17">[15]Global!#REF!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5">[15]Global!#REF!</definedName>
    <definedName name="revenue_per_ASK_1999">[15]Global!#REF!</definedName>
    <definedName name="revenue_per_ASK_2000" localSheetId="4">[15]Global!#REF!</definedName>
    <definedName name="revenue_per_ASK_2000" localSheetId="17">[15]Global!#REF!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5">[15]Global!#REF!</definedName>
    <definedName name="revenue_per_ASK_2000">[15]Global!#REF!</definedName>
    <definedName name="revenue_per_ASK_2001" localSheetId="4">[15]Global!#REF!</definedName>
    <definedName name="revenue_per_ASK_2001" localSheetId="17">[15]Global!#REF!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5">[15]Global!#REF!</definedName>
    <definedName name="revenue_per_ASK_2001">[15]Global!#REF!</definedName>
    <definedName name="revenue_per_ASK_2002" localSheetId="4">[15]Global!#REF!</definedName>
    <definedName name="revenue_per_ASK_2002" localSheetId="17">[15]Global!#REF!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5">[15]Global!#REF!</definedName>
    <definedName name="revenue_per_ASK_2002">[15]Global!#REF!</definedName>
    <definedName name="revenue_per_ASK_2003" localSheetId="4">[15]Global!#REF!</definedName>
    <definedName name="revenue_per_ASK_2003" localSheetId="17">[15]Global!#REF!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5">[15]Global!#REF!</definedName>
    <definedName name="revenue_per_ASK_2003">[15]Global!#REF!</definedName>
    <definedName name="revenue_per_ASK_2004" localSheetId="4">[15]Global!#REF!</definedName>
    <definedName name="revenue_per_ASK_2004" localSheetId="17">[15]Global!#REF!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5">[15]Global!#REF!</definedName>
    <definedName name="revenue_per_ASK_2004">[15]Global!#REF!</definedName>
    <definedName name="revenue_per_ASK_2005" localSheetId="4">[15]Global!#REF!</definedName>
    <definedName name="revenue_per_ASK_2005" localSheetId="17">[15]Global!#REF!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5">[15]Global!#REF!</definedName>
    <definedName name="revenue_per_ASK_2005">[15]Global!#REF!</definedName>
    <definedName name="revenue_per_ASK_2006" localSheetId="4">[15]Global!#REF!</definedName>
    <definedName name="revenue_per_ASK_2006" localSheetId="17">[15]Global!#REF!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5">[15]Global!#REF!</definedName>
    <definedName name="revenue_per_ASK_2006">[15]Global!#REF!</definedName>
    <definedName name="revenue_per_ASK_2007" localSheetId="4">[15]Global!#REF!</definedName>
    <definedName name="revenue_per_ASK_2007" localSheetId="17">[15]Global!#REF!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5">[15]Global!#REF!</definedName>
    <definedName name="revenue_per_ASK_2007">[15]Global!#REF!</definedName>
    <definedName name="revenue_per_ASK_2008" localSheetId="4">[15]Global!#REF!</definedName>
    <definedName name="revenue_per_ASK_2008" localSheetId="17">[15]Global!#REF!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5">[15]Global!#REF!</definedName>
    <definedName name="revenue_per_ASK_2008">[15]Global!#REF!</definedName>
    <definedName name="revenue_per_ASK_2009" localSheetId="4">[15]Global!#REF!</definedName>
    <definedName name="revenue_per_ASK_2009" localSheetId="17">[15]Global!#REF!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5">[15]Global!#REF!</definedName>
    <definedName name="revenue_per_ASK_2009">[15]Global!#REF!</definedName>
    <definedName name="revenue_per_ASK_2010" localSheetId="4">[15]Global!#REF!</definedName>
    <definedName name="revenue_per_ASK_2010" localSheetId="17">[15]Global!#REF!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5">[15]Global!#REF!</definedName>
    <definedName name="revenue_per_ASK_2010">[15]Global!#REF!</definedName>
    <definedName name="revenue_per_ASK_comm" localSheetId="4">[15]Global!#REF!</definedName>
    <definedName name="revenue_per_ASK_comm" localSheetId="17">[15]Global!#REF!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5">[15]Global!#REF!</definedName>
    <definedName name="revenue_per_ASK_comm">[15]Global!#REF!</definedName>
    <definedName name="revenue_per_ASM_1985" localSheetId="4">[15]Global!#REF!</definedName>
    <definedName name="revenue_per_ASM_1985" localSheetId="17">[15]Global!#REF!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5">[15]Global!#REF!</definedName>
    <definedName name="revenue_per_ASM_1985">[15]Global!#REF!</definedName>
    <definedName name="revenue_per_ASM_1986" localSheetId="4">[15]Global!#REF!</definedName>
    <definedName name="revenue_per_ASM_1986" localSheetId="17">[15]Global!#REF!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5">[15]Global!#REF!</definedName>
    <definedName name="revenue_per_ASM_1986">[15]Global!#REF!</definedName>
    <definedName name="revenue_per_ASM_1987" localSheetId="4">[15]Global!#REF!</definedName>
    <definedName name="revenue_per_ASM_1987" localSheetId="17">[15]Global!#REF!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5">[15]Global!#REF!</definedName>
    <definedName name="revenue_per_ASM_1987">[15]Global!#REF!</definedName>
    <definedName name="revenue_per_ASM_1988" localSheetId="4">[15]Global!#REF!</definedName>
    <definedName name="revenue_per_ASM_1988" localSheetId="17">[15]Global!#REF!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5">[15]Global!#REF!</definedName>
    <definedName name="revenue_per_ASM_1988">[15]Global!#REF!</definedName>
    <definedName name="revenue_per_ASM_1989" localSheetId="4">[15]Global!#REF!</definedName>
    <definedName name="revenue_per_ASM_1989" localSheetId="17">[15]Global!#REF!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5">[15]Global!#REF!</definedName>
    <definedName name="revenue_per_ASM_1989">[15]Global!#REF!</definedName>
    <definedName name="revenue_per_ASM_1990" localSheetId="4">[15]Global!#REF!</definedName>
    <definedName name="revenue_per_ASM_1990" localSheetId="17">[15]Global!#REF!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5">[15]Global!#REF!</definedName>
    <definedName name="revenue_per_ASM_1990">[15]Global!#REF!</definedName>
    <definedName name="revenue_per_ASM_1991" localSheetId="4">[15]Global!#REF!</definedName>
    <definedName name="revenue_per_ASM_1991" localSheetId="17">[15]Global!#REF!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5">[15]Global!#REF!</definedName>
    <definedName name="revenue_per_ASM_1991">[15]Global!#REF!</definedName>
    <definedName name="revenue_per_ASM_1992" localSheetId="4">[15]Global!#REF!</definedName>
    <definedName name="revenue_per_ASM_1992" localSheetId="17">[15]Global!#REF!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5">[15]Global!#REF!</definedName>
    <definedName name="revenue_per_ASM_1992">[15]Global!#REF!</definedName>
    <definedName name="revenue_per_ASM_1993" localSheetId="4">[15]Global!#REF!</definedName>
    <definedName name="revenue_per_ASM_1993" localSheetId="17">[15]Global!#REF!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5">[15]Global!#REF!</definedName>
    <definedName name="revenue_per_ASM_1993">[15]Global!#REF!</definedName>
    <definedName name="revenue_per_ASM_1994" localSheetId="4">[15]Global!#REF!</definedName>
    <definedName name="revenue_per_ASM_1994" localSheetId="17">[15]Global!#REF!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5">[15]Global!#REF!</definedName>
    <definedName name="revenue_per_ASM_1994">[15]Global!#REF!</definedName>
    <definedName name="revenue_per_ASM_1995" localSheetId="4">[15]Global!#REF!</definedName>
    <definedName name="revenue_per_ASM_1995" localSheetId="17">[15]Global!#REF!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5">[15]Global!#REF!</definedName>
    <definedName name="revenue_per_ASM_1995">[15]Global!#REF!</definedName>
    <definedName name="revenue_per_ASM_1996" localSheetId="4">[15]Global!#REF!</definedName>
    <definedName name="revenue_per_ASM_1996" localSheetId="17">[15]Global!#REF!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5">[15]Global!#REF!</definedName>
    <definedName name="revenue_per_ASM_1996">[15]Global!#REF!</definedName>
    <definedName name="revenue_per_ASM_1997" localSheetId="4">[15]Global!#REF!</definedName>
    <definedName name="revenue_per_ASM_1997" localSheetId="17">[15]Global!#REF!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5">[15]Global!#REF!</definedName>
    <definedName name="revenue_per_ASM_1997">[15]Global!#REF!</definedName>
    <definedName name="revenue_per_ASM_1998" localSheetId="4">[15]Global!#REF!</definedName>
    <definedName name="revenue_per_ASM_1998" localSheetId="17">[15]Global!#REF!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5">[15]Global!#REF!</definedName>
    <definedName name="revenue_per_ASM_1998">[15]Global!#REF!</definedName>
    <definedName name="revenue_per_ASM_1999" localSheetId="4">[15]Global!#REF!</definedName>
    <definedName name="revenue_per_ASM_1999" localSheetId="17">[15]Global!#REF!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5">[15]Global!#REF!</definedName>
    <definedName name="revenue_per_ASM_1999">[15]Global!#REF!</definedName>
    <definedName name="revenue_per_ASM_2000" localSheetId="4">[15]Global!#REF!</definedName>
    <definedName name="revenue_per_ASM_2000" localSheetId="17">[15]Global!#REF!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5">[15]Global!#REF!</definedName>
    <definedName name="revenue_per_ASM_2000">[15]Global!#REF!</definedName>
    <definedName name="revenue_per_ASM_2001" localSheetId="4">[15]Global!#REF!</definedName>
    <definedName name="revenue_per_ASM_2001" localSheetId="17">[15]Global!#REF!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5">[15]Global!#REF!</definedName>
    <definedName name="revenue_per_ASM_2001">[15]Global!#REF!</definedName>
    <definedName name="revenue_per_ASM_2002" localSheetId="4">[15]Global!#REF!</definedName>
    <definedName name="revenue_per_ASM_2002" localSheetId="17">[15]Global!#REF!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5">[15]Global!#REF!</definedName>
    <definedName name="revenue_per_ASM_2002">[15]Global!#REF!</definedName>
    <definedName name="revenue_per_ASM_2003" localSheetId="4">[15]Global!#REF!</definedName>
    <definedName name="revenue_per_ASM_2003" localSheetId="17">[15]Global!#REF!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5">[15]Global!#REF!</definedName>
    <definedName name="revenue_per_ASM_2003">[15]Global!#REF!</definedName>
    <definedName name="revenue_per_ASM_2004" localSheetId="4">[15]Global!#REF!</definedName>
    <definedName name="revenue_per_ASM_2004" localSheetId="17">[15]Global!#REF!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5">[15]Global!#REF!</definedName>
    <definedName name="revenue_per_ASM_2004">[15]Global!#REF!</definedName>
    <definedName name="revenue_per_ASM_2005" localSheetId="4">[15]Global!#REF!</definedName>
    <definedName name="revenue_per_ASM_2005" localSheetId="17">[15]Global!#REF!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5">[15]Global!#REF!</definedName>
    <definedName name="revenue_per_ASM_2005">[15]Global!#REF!</definedName>
    <definedName name="revenue_per_ASM_2006" localSheetId="4">[15]Global!#REF!</definedName>
    <definedName name="revenue_per_ASM_2006" localSheetId="17">[15]Global!#REF!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5">[15]Global!#REF!</definedName>
    <definedName name="revenue_per_ASM_2006">[15]Global!#REF!</definedName>
    <definedName name="revenue_per_ASM_2007" localSheetId="4">[15]Global!#REF!</definedName>
    <definedName name="revenue_per_ASM_2007" localSheetId="17">[15]Global!#REF!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5">[15]Global!#REF!</definedName>
    <definedName name="revenue_per_ASM_2007">[15]Global!#REF!</definedName>
    <definedName name="revenue_per_ASM_2008" localSheetId="4">[15]Global!#REF!</definedName>
    <definedName name="revenue_per_ASM_2008" localSheetId="17">[15]Global!#REF!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5">[15]Global!#REF!</definedName>
    <definedName name="revenue_per_ASM_2008">[15]Global!#REF!</definedName>
    <definedName name="revenue_per_ASM_2009" localSheetId="4">[15]Global!#REF!</definedName>
    <definedName name="revenue_per_ASM_2009" localSheetId="17">[15]Global!#REF!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5">[15]Global!#REF!</definedName>
    <definedName name="revenue_per_ASM_2009">[15]Global!#REF!</definedName>
    <definedName name="revenue_per_ASM_2010" localSheetId="4">[15]Global!#REF!</definedName>
    <definedName name="revenue_per_ASM_2010" localSheetId="17">[15]Global!#REF!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5">[15]Global!#REF!</definedName>
    <definedName name="revenue_per_ASM_2010">[15]Global!#REF!</definedName>
    <definedName name="revenue_per_ASM_comm" localSheetId="4">[15]Global!#REF!</definedName>
    <definedName name="revenue_per_ASM_comm" localSheetId="17">[15]Global!#REF!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5">[15]Global!#REF!</definedName>
    <definedName name="revenue_per_ASM_comm">[15]Global!#REF!</definedName>
    <definedName name="revenue_per_ATK_1985" localSheetId="4">[15]Global!#REF!</definedName>
    <definedName name="revenue_per_ATK_1985" localSheetId="17">[15]Global!#REF!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5">[15]Global!#REF!</definedName>
    <definedName name="revenue_per_ATK_1985">[15]Global!#REF!</definedName>
    <definedName name="revenue_per_ATK_1986" localSheetId="4">[15]Global!#REF!</definedName>
    <definedName name="revenue_per_ATK_1986" localSheetId="17">[15]Global!#REF!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5">[15]Global!#REF!</definedName>
    <definedName name="revenue_per_ATK_1986">[15]Global!#REF!</definedName>
    <definedName name="revenue_per_ATK_1987" localSheetId="4">[15]Global!#REF!</definedName>
    <definedName name="revenue_per_ATK_1987" localSheetId="17">[15]Global!#REF!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5">[15]Global!#REF!</definedName>
    <definedName name="revenue_per_ATK_1987">[15]Global!#REF!</definedName>
    <definedName name="revenue_per_ATK_1988" localSheetId="4">[15]Global!#REF!</definedName>
    <definedName name="revenue_per_ATK_1988" localSheetId="17">[15]Global!#REF!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5">[15]Global!#REF!</definedName>
    <definedName name="revenue_per_ATK_1988">[15]Global!#REF!</definedName>
    <definedName name="revenue_per_ATK_1989" localSheetId="4">[15]Global!#REF!</definedName>
    <definedName name="revenue_per_ATK_1989" localSheetId="17">[15]Global!#REF!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5">[15]Global!#REF!</definedName>
    <definedName name="revenue_per_ATK_1989">[15]Global!#REF!</definedName>
    <definedName name="revenue_per_ATK_1990" localSheetId="4">[15]Global!#REF!</definedName>
    <definedName name="revenue_per_ATK_1990" localSheetId="17">[15]Global!#REF!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5">[15]Global!#REF!</definedName>
    <definedName name="revenue_per_ATK_1990">[15]Global!#REF!</definedName>
    <definedName name="revenue_per_ATK_1991" localSheetId="4">[15]Global!#REF!</definedName>
    <definedName name="revenue_per_ATK_1991" localSheetId="17">[15]Global!#REF!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5">[15]Global!#REF!</definedName>
    <definedName name="revenue_per_ATK_1991">[15]Global!#REF!</definedName>
    <definedName name="revenue_per_ATK_1992" localSheetId="4">[15]Global!#REF!</definedName>
    <definedName name="revenue_per_ATK_1992" localSheetId="17">[15]Global!#REF!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5">[15]Global!#REF!</definedName>
    <definedName name="revenue_per_ATK_1992">[15]Global!#REF!</definedName>
    <definedName name="revenue_per_ATK_1993" localSheetId="4">[15]Global!#REF!</definedName>
    <definedName name="revenue_per_ATK_1993" localSheetId="17">[15]Global!#REF!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5">[15]Global!#REF!</definedName>
    <definedName name="revenue_per_ATK_1993">[15]Global!#REF!</definedName>
    <definedName name="revenue_per_ATK_1994" localSheetId="4">[15]Global!#REF!</definedName>
    <definedName name="revenue_per_ATK_1994" localSheetId="17">[15]Global!#REF!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5">[15]Global!#REF!</definedName>
    <definedName name="revenue_per_ATK_1994">[15]Global!#REF!</definedName>
    <definedName name="revenue_per_ATK_1995" localSheetId="4">[15]Global!#REF!</definedName>
    <definedName name="revenue_per_ATK_1995" localSheetId="17">[15]Global!#REF!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5">[15]Global!#REF!</definedName>
    <definedName name="revenue_per_ATK_1995">[15]Global!#REF!</definedName>
    <definedName name="revenue_per_ATK_1996" localSheetId="4">[15]Global!#REF!</definedName>
    <definedName name="revenue_per_ATK_1996" localSheetId="17">[15]Global!#REF!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5">[15]Global!#REF!</definedName>
    <definedName name="revenue_per_ATK_1996">[15]Global!#REF!</definedName>
    <definedName name="revenue_per_ATK_1997" localSheetId="4">[15]Global!#REF!</definedName>
    <definedName name="revenue_per_ATK_1997" localSheetId="17">[15]Global!#REF!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5">[15]Global!#REF!</definedName>
    <definedName name="revenue_per_ATK_1997">[15]Global!#REF!</definedName>
    <definedName name="revenue_per_ATK_1998" localSheetId="4">[15]Global!#REF!</definedName>
    <definedName name="revenue_per_ATK_1998" localSheetId="17">[15]Global!#REF!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5">[15]Global!#REF!</definedName>
    <definedName name="revenue_per_ATK_1998">[15]Global!#REF!</definedName>
    <definedName name="revenue_per_ATK_1999" localSheetId="4">[15]Global!#REF!</definedName>
    <definedName name="revenue_per_ATK_1999" localSheetId="17">[15]Global!#REF!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5">[15]Global!#REF!</definedName>
    <definedName name="revenue_per_ATK_1999">[15]Global!#REF!</definedName>
    <definedName name="revenue_per_ATK_2000" localSheetId="4">[15]Global!#REF!</definedName>
    <definedName name="revenue_per_ATK_2000" localSheetId="17">[15]Global!#REF!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5">[15]Global!#REF!</definedName>
    <definedName name="revenue_per_ATK_2000">[15]Global!#REF!</definedName>
    <definedName name="revenue_per_ATK_2001" localSheetId="4">[15]Global!#REF!</definedName>
    <definedName name="revenue_per_ATK_2001" localSheetId="17">[15]Global!#REF!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5">[15]Global!#REF!</definedName>
    <definedName name="revenue_per_ATK_2001">[15]Global!#REF!</definedName>
    <definedName name="revenue_per_ATK_2002" localSheetId="4">[15]Global!#REF!</definedName>
    <definedName name="revenue_per_ATK_2002" localSheetId="17">[15]Global!#REF!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5">[15]Global!#REF!</definedName>
    <definedName name="revenue_per_ATK_2002">[15]Global!#REF!</definedName>
    <definedName name="revenue_per_ATK_2003" localSheetId="4">[15]Global!#REF!</definedName>
    <definedName name="revenue_per_ATK_2003" localSheetId="17">[15]Global!#REF!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5">[15]Global!#REF!</definedName>
    <definedName name="revenue_per_ATK_2003">[15]Global!#REF!</definedName>
    <definedName name="revenue_per_ATK_2004" localSheetId="4">[15]Global!#REF!</definedName>
    <definedName name="revenue_per_ATK_2004" localSheetId="17">[15]Global!#REF!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5">[15]Global!#REF!</definedName>
    <definedName name="revenue_per_ATK_2004">[15]Global!#REF!</definedName>
    <definedName name="revenue_per_ATK_2005" localSheetId="4">[15]Global!#REF!</definedName>
    <definedName name="revenue_per_ATK_2005" localSheetId="17">[15]Global!#REF!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5">[15]Global!#REF!</definedName>
    <definedName name="revenue_per_ATK_2005">[15]Global!#REF!</definedName>
    <definedName name="revenue_per_ATK_2006" localSheetId="4">[15]Global!#REF!</definedName>
    <definedName name="revenue_per_ATK_2006" localSheetId="17">[15]Global!#REF!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5">[15]Global!#REF!</definedName>
    <definedName name="revenue_per_ATK_2006">[15]Global!#REF!</definedName>
    <definedName name="revenue_per_ATK_2007" localSheetId="4">[15]Global!#REF!</definedName>
    <definedName name="revenue_per_ATK_2007" localSheetId="17">[15]Global!#REF!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5">[15]Global!#REF!</definedName>
    <definedName name="revenue_per_ATK_2007">[15]Global!#REF!</definedName>
    <definedName name="revenue_per_ATK_2008" localSheetId="4">[15]Global!#REF!</definedName>
    <definedName name="revenue_per_ATK_2008" localSheetId="17">[15]Global!#REF!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5">[15]Global!#REF!</definedName>
    <definedName name="revenue_per_ATK_2008">[15]Global!#REF!</definedName>
    <definedName name="revenue_per_ATK_2009" localSheetId="4">[15]Global!#REF!</definedName>
    <definedName name="revenue_per_ATK_2009" localSheetId="17">[15]Global!#REF!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5">[15]Global!#REF!</definedName>
    <definedName name="revenue_per_ATK_2009">[15]Global!#REF!</definedName>
    <definedName name="revenue_per_ATK_2010" localSheetId="4">[15]Global!#REF!</definedName>
    <definedName name="revenue_per_ATK_2010" localSheetId="17">[15]Global!#REF!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5">[15]Global!#REF!</definedName>
    <definedName name="revenue_per_ATK_2010">[15]Global!#REF!</definedName>
    <definedName name="revenue_per_ATK_comm" localSheetId="4">[15]Global!#REF!</definedName>
    <definedName name="revenue_per_ATK_comm" localSheetId="17">[15]Global!#REF!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5">[15]Global!#REF!</definedName>
    <definedName name="revenue_per_ATK_comm">[15]Global!#REF!</definedName>
    <definedName name="revenue_per_ATM_1985" localSheetId="4">[15]Global!#REF!</definedName>
    <definedName name="revenue_per_ATM_1985" localSheetId="17">[15]Global!#REF!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5">[15]Global!#REF!</definedName>
    <definedName name="revenue_per_ATM_1985">[15]Global!#REF!</definedName>
    <definedName name="revenue_per_ATM_1986" localSheetId="4">[15]Global!#REF!</definedName>
    <definedName name="revenue_per_ATM_1986" localSheetId="17">[15]Global!#REF!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5">[15]Global!#REF!</definedName>
    <definedName name="revenue_per_ATM_1986">[15]Global!#REF!</definedName>
    <definedName name="revenue_per_ATM_1987" localSheetId="4">[15]Global!#REF!</definedName>
    <definedName name="revenue_per_ATM_1987" localSheetId="17">[15]Global!#REF!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5">[15]Global!#REF!</definedName>
    <definedName name="revenue_per_ATM_1987">[15]Global!#REF!</definedName>
    <definedName name="revenue_per_ATM_1988" localSheetId="4">[15]Global!#REF!</definedName>
    <definedName name="revenue_per_ATM_1988" localSheetId="17">[15]Global!#REF!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5">[15]Global!#REF!</definedName>
    <definedName name="revenue_per_ATM_1988">[15]Global!#REF!</definedName>
    <definedName name="revenue_per_ATM_1989" localSheetId="4">[15]Global!#REF!</definedName>
    <definedName name="revenue_per_ATM_1989" localSheetId="17">[15]Global!#REF!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5">[15]Global!#REF!</definedName>
    <definedName name="revenue_per_ATM_1989">[15]Global!#REF!</definedName>
    <definedName name="revenue_per_ATM_1990" localSheetId="4">[15]Global!#REF!</definedName>
    <definedName name="revenue_per_ATM_1990" localSheetId="17">[15]Global!#REF!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5">[15]Global!#REF!</definedName>
    <definedName name="revenue_per_ATM_1990">[15]Global!#REF!</definedName>
    <definedName name="revenue_per_ATM_1991" localSheetId="4">[15]Global!#REF!</definedName>
    <definedName name="revenue_per_ATM_1991" localSheetId="17">[15]Global!#REF!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5">[15]Global!#REF!</definedName>
    <definedName name="revenue_per_ATM_1991">[15]Global!#REF!</definedName>
    <definedName name="revenue_per_ATM_1992" localSheetId="4">[15]Global!#REF!</definedName>
    <definedName name="revenue_per_ATM_1992" localSheetId="17">[15]Global!#REF!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5">[15]Global!#REF!</definedName>
    <definedName name="revenue_per_ATM_1992">[15]Global!#REF!</definedName>
    <definedName name="revenue_per_ATM_1993" localSheetId="4">[15]Global!#REF!</definedName>
    <definedName name="revenue_per_ATM_1993" localSheetId="17">[15]Global!#REF!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5">[15]Global!#REF!</definedName>
    <definedName name="revenue_per_ATM_1993">[15]Global!#REF!</definedName>
    <definedName name="revenue_per_ATM_1994" localSheetId="4">[15]Global!#REF!</definedName>
    <definedName name="revenue_per_ATM_1994" localSheetId="17">[15]Global!#REF!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5">[15]Global!#REF!</definedName>
    <definedName name="revenue_per_ATM_1994">[15]Global!#REF!</definedName>
    <definedName name="revenue_per_ATM_1995" localSheetId="4">[15]Global!#REF!</definedName>
    <definedName name="revenue_per_ATM_1995" localSheetId="17">[15]Global!#REF!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5">[15]Global!#REF!</definedName>
    <definedName name="revenue_per_ATM_1995">[15]Global!#REF!</definedName>
    <definedName name="revenue_per_ATM_1996" localSheetId="4">[15]Global!#REF!</definedName>
    <definedName name="revenue_per_ATM_1996" localSheetId="17">[15]Global!#REF!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5">[15]Global!#REF!</definedName>
    <definedName name="revenue_per_ATM_1996">[15]Global!#REF!</definedName>
    <definedName name="revenue_per_ATM_1997" localSheetId="4">[15]Global!#REF!</definedName>
    <definedName name="revenue_per_ATM_1997" localSheetId="17">[15]Global!#REF!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5">[15]Global!#REF!</definedName>
    <definedName name="revenue_per_ATM_1997">[15]Global!#REF!</definedName>
    <definedName name="revenue_per_ATM_1998" localSheetId="4">[15]Global!#REF!</definedName>
    <definedName name="revenue_per_ATM_1998" localSheetId="17">[15]Global!#REF!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5">[15]Global!#REF!</definedName>
    <definedName name="revenue_per_ATM_1998">[15]Global!#REF!</definedName>
    <definedName name="revenue_per_ATM_1999" localSheetId="4">[15]Global!#REF!</definedName>
    <definedName name="revenue_per_ATM_1999" localSheetId="17">[15]Global!#REF!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5">[15]Global!#REF!</definedName>
    <definedName name="revenue_per_ATM_1999">[15]Global!#REF!</definedName>
    <definedName name="revenue_per_ATM_2000" localSheetId="4">[15]Global!#REF!</definedName>
    <definedName name="revenue_per_ATM_2000" localSheetId="17">[15]Global!#REF!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5">[15]Global!#REF!</definedName>
    <definedName name="revenue_per_ATM_2000">[15]Global!#REF!</definedName>
    <definedName name="revenue_per_ATM_2001" localSheetId="4">[15]Global!#REF!</definedName>
    <definedName name="revenue_per_ATM_2001" localSheetId="17">[15]Global!#REF!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5">[15]Global!#REF!</definedName>
    <definedName name="revenue_per_ATM_2001">[15]Global!#REF!</definedName>
    <definedName name="revenue_per_ATM_2002" localSheetId="4">[15]Global!#REF!</definedName>
    <definedName name="revenue_per_ATM_2002" localSheetId="17">[15]Global!#REF!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5">[15]Global!#REF!</definedName>
    <definedName name="revenue_per_ATM_2002">[15]Global!#REF!</definedName>
    <definedName name="revenue_per_ATM_2003" localSheetId="4">[15]Global!#REF!</definedName>
    <definedName name="revenue_per_ATM_2003" localSheetId="17">[15]Global!#REF!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5">[15]Global!#REF!</definedName>
    <definedName name="revenue_per_ATM_2003">[15]Global!#REF!</definedName>
    <definedName name="revenue_per_ATM_2004" localSheetId="4">[15]Global!#REF!</definedName>
    <definedName name="revenue_per_ATM_2004" localSheetId="17">[15]Global!#REF!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5">[15]Global!#REF!</definedName>
    <definedName name="revenue_per_ATM_2004">[15]Global!#REF!</definedName>
    <definedName name="revenue_per_ATM_2005" localSheetId="4">[15]Global!#REF!</definedName>
    <definedName name="revenue_per_ATM_2005" localSheetId="17">[15]Global!#REF!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5">[15]Global!#REF!</definedName>
    <definedName name="revenue_per_ATM_2005">[15]Global!#REF!</definedName>
    <definedName name="revenue_per_ATM_2006" localSheetId="4">[15]Global!#REF!</definedName>
    <definedName name="revenue_per_ATM_2006" localSheetId="17">[15]Global!#REF!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5">[15]Global!#REF!</definedName>
    <definedName name="revenue_per_ATM_2006">[15]Global!#REF!</definedName>
    <definedName name="revenue_per_ATM_2007" localSheetId="4">[15]Global!#REF!</definedName>
    <definedName name="revenue_per_ATM_2007" localSheetId="17">[15]Global!#REF!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5">[15]Global!#REF!</definedName>
    <definedName name="revenue_per_ATM_2007">[15]Global!#REF!</definedName>
    <definedName name="revenue_per_ATM_2008" localSheetId="4">[15]Global!#REF!</definedName>
    <definedName name="revenue_per_ATM_2008" localSheetId="17">[15]Global!#REF!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5">[15]Global!#REF!</definedName>
    <definedName name="revenue_per_ATM_2008">[15]Global!#REF!</definedName>
    <definedName name="revenue_per_ATM_2009" localSheetId="4">[15]Global!#REF!</definedName>
    <definedName name="revenue_per_ATM_2009" localSheetId="17">[15]Global!#REF!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5">[15]Global!#REF!</definedName>
    <definedName name="revenue_per_ATM_2009">[15]Global!#REF!</definedName>
    <definedName name="revenue_per_ATM_2010" localSheetId="4">[15]Global!#REF!</definedName>
    <definedName name="revenue_per_ATM_2010" localSheetId="17">[15]Global!#REF!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5">[15]Global!#REF!</definedName>
    <definedName name="revenue_per_ATM_2010">[15]Global!#REF!</definedName>
    <definedName name="revenue_per_ATM_comm" localSheetId="4">[15]Global!#REF!</definedName>
    <definedName name="revenue_per_ATM_comm" localSheetId="17">[15]Global!#REF!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5">[15]Global!#REF!</definedName>
    <definedName name="revenue_per_ATM_comm">[15]Global!#REF!</definedName>
    <definedName name="revenue_per_RPK_1985" localSheetId="4">[15]Global!#REF!</definedName>
    <definedName name="revenue_per_RPK_1985" localSheetId="17">[15]Global!#REF!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5">[15]Global!#REF!</definedName>
    <definedName name="revenue_per_RPK_1985">[15]Global!#REF!</definedName>
    <definedName name="revenue_per_RPK_1986" localSheetId="4">[15]Global!#REF!</definedName>
    <definedName name="revenue_per_RPK_1986" localSheetId="17">[15]Global!#REF!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5">[15]Global!#REF!</definedName>
    <definedName name="revenue_per_RPK_1986">[15]Global!#REF!</definedName>
    <definedName name="revenue_per_RPK_1987" localSheetId="4">[15]Global!#REF!</definedName>
    <definedName name="revenue_per_RPK_1987" localSheetId="17">[15]Global!#REF!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5">[15]Global!#REF!</definedName>
    <definedName name="revenue_per_RPK_1987">[15]Global!#REF!</definedName>
    <definedName name="revenue_per_RPK_1988" localSheetId="4">[15]Global!#REF!</definedName>
    <definedName name="revenue_per_RPK_1988" localSheetId="17">[15]Global!#REF!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5">[15]Global!#REF!</definedName>
    <definedName name="revenue_per_RPK_1988">[15]Global!#REF!</definedName>
    <definedName name="revenue_per_RPK_1989" localSheetId="4">[15]Global!#REF!</definedName>
    <definedName name="revenue_per_RPK_1989" localSheetId="17">[15]Global!#REF!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5">[15]Global!#REF!</definedName>
    <definedName name="revenue_per_RPK_1989">[15]Global!#REF!</definedName>
    <definedName name="revenue_per_RPK_1990" localSheetId="4">[15]Global!#REF!</definedName>
    <definedName name="revenue_per_RPK_1990" localSheetId="17">[15]Global!#REF!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5">[15]Global!#REF!</definedName>
    <definedName name="revenue_per_RPK_1990">[15]Global!#REF!</definedName>
    <definedName name="revenue_per_RPK_1991" localSheetId="4">[15]Global!#REF!</definedName>
    <definedName name="revenue_per_RPK_1991" localSheetId="17">[15]Global!#REF!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5">[15]Global!#REF!</definedName>
    <definedName name="revenue_per_RPK_1991">[15]Global!#REF!</definedName>
    <definedName name="revenue_per_RPK_1992" localSheetId="4">[15]Global!#REF!</definedName>
    <definedName name="revenue_per_RPK_1992" localSheetId="17">[15]Global!#REF!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5">[15]Global!#REF!</definedName>
    <definedName name="revenue_per_RPK_1992">[15]Global!#REF!</definedName>
    <definedName name="revenue_per_RPK_1993" localSheetId="4">[15]Global!#REF!</definedName>
    <definedName name="revenue_per_RPK_1993" localSheetId="17">[15]Global!#REF!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5">[15]Global!#REF!</definedName>
    <definedName name="revenue_per_RPK_1993">[15]Global!#REF!</definedName>
    <definedName name="revenue_per_RPK_1994" localSheetId="4">[15]Global!#REF!</definedName>
    <definedName name="revenue_per_RPK_1994" localSheetId="17">[15]Global!#REF!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5">[15]Global!#REF!</definedName>
    <definedName name="revenue_per_RPK_1994">[15]Global!#REF!</definedName>
    <definedName name="revenue_per_RPK_1995" localSheetId="4">[15]Global!#REF!</definedName>
    <definedName name="revenue_per_RPK_1995" localSheetId="17">[15]Global!#REF!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5">[15]Global!#REF!</definedName>
    <definedName name="revenue_per_RPK_1995">[15]Global!#REF!</definedName>
    <definedName name="revenue_per_RPK_1996" localSheetId="4">[15]Global!#REF!</definedName>
    <definedName name="revenue_per_RPK_1996" localSheetId="17">[15]Global!#REF!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5">[15]Global!#REF!</definedName>
    <definedName name="revenue_per_RPK_1996">[15]Global!#REF!</definedName>
    <definedName name="revenue_per_RPK_1997" localSheetId="4">[15]Global!#REF!</definedName>
    <definedName name="revenue_per_RPK_1997" localSheetId="17">[15]Global!#REF!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5">[15]Global!#REF!</definedName>
    <definedName name="revenue_per_RPK_1997">[15]Global!#REF!</definedName>
    <definedName name="revenue_per_RPK_1998" localSheetId="4">[15]Global!#REF!</definedName>
    <definedName name="revenue_per_RPK_1998" localSheetId="17">[15]Global!#REF!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5">[15]Global!#REF!</definedName>
    <definedName name="revenue_per_RPK_1998">[15]Global!#REF!</definedName>
    <definedName name="revenue_per_RPK_1999" localSheetId="4">[15]Global!#REF!</definedName>
    <definedName name="revenue_per_RPK_1999" localSheetId="17">[15]Global!#REF!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5">[15]Global!#REF!</definedName>
    <definedName name="revenue_per_RPK_1999">[15]Global!#REF!</definedName>
    <definedName name="revenue_per_RPK_2000" localSheetId="4">[15]Global!#REF!</definedName>
    <definedName name="revenue_per_RPK_2000" localSheetId="17">[15]Global!#REF!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5">[15]Global!#REF!</definedName>
    <definedName name="revenue_per_RPK_2000">[15]Global!#REF!</definedName>
    <definedName name="revenue_per_RPK_2001" localSheetId="4">[15]Global!#REF!</definedName>
    <definedName name="revenue_per_RPK_2001" localSheetId="17">[15]Global!#REF!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5">[15]Global!#REF!</definedName>
    <definedName name="revenue_per_RPK_2001">[15]Global!#REF!</definedName>
    <definedName name="revenue_per_RPK_2002" localSheetId="4">[15]Global!#REF!</definedName>
    <definedName name="revenue_per_RPK_2002" localSheetId="17">[15]Global!#REF!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5">[15]Global!#REF!</definedName>
    <definedName name="revenue_per_RPK_2002">[15]Global!#REF!</definedName>
    <definedName name="revenue_per_RPK_2003" localSheetId="4">[15]Global!#REF!</definedName>
    <definedName name="revenue_per_RPK_2003" localSheetId="17">[15]Global!#REF!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5">[15]Global!#REF!</definedName>
    <definedName name="revenue_per_RPK_2003">[15]Global!#REF!</definedName>
    <definedName name="revenue_per_RPK_2004" localSheetId="4">[15]Global!#REF!</definedName>
    <definedName name="revenue_per_RPK_2004" localSheetId="17">[15]Global!#REF!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5">[15]Global!#REF!</definedName>
    <definedName name="revenue_per_RPK_2004">[15]Global!#REF!</definedName>
    <definedName name="revenue_per_RPK_2005" localSheetId="4">[15]Global!#REF!</definedName>
    <definedName name="revenue_per_RPK_2005" localSheetId="17">[15]Global!#REF!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5">[15]Global!#REF!</definedName>
    <definedName name="revenue_per_RPK_2005">[15]Global!#REF!</definedName>
    <definedName name="revenue_per_RPK_2006" localSheetId="4">[15]Global!#REF!</definedName>
    <definedName name="revenue_per_RPK_2006" localSheetId="17">[15]Global!#REF!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5">[15]Global!#REF!</definedName>
    <definedName name="revenue_per_RPK_2006">[15]Global!#REF!</definedName>
    <definedName name="revenue_per_RPK_2007" localSheetId="4">[15]Global!#REF!</definedName>
    <definedName name="revenue_per_RPK_2007" localSheetId="17">[15]Global!#REF!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5">[15]Global!#REF!</definedName>
    <definedName name="revenue_per_RPK_2007">[15]Global!#REF!</definedName>
    <definedName name="revenue_per_RPK_2008" localSheetId="4">[15]Global!#REF!</definedName>
    <definedName name="revenue_per_RPK_2008" localSheetId="17">[15]Global!#REF!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5">[15]Global!#REF!</definedName>
    <definedName name="revenue_per_RPK_2008">[15]Global!#REF!</definedName>
    <definedName name="revenue_per_RPK_2009" localSheetId="4">[15]Global!#REF!</definedName>
    <definedName name="revenue_per_RPK_2009" localSheetId="17">[15]Global!#REF!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5">[15]Global!#REF!</definedName>
    <definedName name="revenue_per_RPK_2009">[15]Global!#REF!</definedName>
    <definedName name="revenue_per_RPK_2010" localSheetId="4">[15]Global!#REF!</definedName>
    <definedName name="revenue_per_RPK_2010" localSheetId="17">[15]Global!#REF!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5">[15]Global!#REF!</definedName>
    <definedName name="revenue_per_RPK_2010">[15]Global!#REF!</definedName>
    <definedName name="revenue_per_RPK_comm" localSheetId="4">[15]Global!#REF!</definedName>
    <definedName name="revenue_per_RPK_comm" localSheetId="17">[15]Global!#REF!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5">[15]Global!#REF!</definedName>
    <definedName name="revenue_per_RPK_comm">[15]Global!#REF!</definedName>
    <definedName name="revenue_per_RPM_1985" localSheetId="4">[15]Global!#REF!</definedName>
    <definedName name="revenue_per_RPM_1985" localSheetId="17">[15]Global!#REF!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5">[15]Global!#REF!</definedName>
    <definedName name="revenue_per_RPM_1985">[15]Global!#REF!</definedName>
    <definedName name="revenue_per_RPM_1986" localSheetId="4">[15]Global!#REF!</definedName>
    <definedName name="revenue_per_RPM_1986" localSheetId="17">[15]Global!#REF!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5">[15]Global!#REF!</definedName>
    <definedName name="revenue_per_RPM_1986">[15]Global!#REF!</definedName>
    <definedName name="revenue_per_RPM_1987" localSheetId="4">[15]Global!#REF!</definedName>
    <definedName name="revenue_per_RPM_1987" localSheetId="17">[15]Global!#REF!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5">[15]Global!#REF!</definedName>
    <definedName name="revenue_per_RPM_1987">[15]Global!#REF!</definedName>
    <definedName name="revenue_per_RPM_1988" localSheetId="4">[15]Global!#REF!</definedName>
    <definedName name="revenue_per_RPM_1988" localSheetId="17">[15]Global!#REF!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5">[15]Global!#REF!</definedName>
    <definedName name="revenue_per_RPM_1988">[15]Global!#REF!</definedName>
    <definedName name="revenue_per_RPM_1989" localSheetId="4">[15]Global!#REF!</definedName>
    <definedName name="revenue_per_RPM_1989" localSheetId="17">[15]Global!#REF!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5">[15]Global!#REF!</definedName>
    <definedName name="revenue_per_RPM_1989">[15]Global!#REF!</definedName>
    <definedName name="revenue_per_RPM_1990" localSheetId="4">[15]Global!#REF!</definedName>
    <definedName name="revenue_per_RPM_1990" localSheetId="17">[15]Global!#REF!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5">[15]Global!#REF!</definedName>
    <definedName name="revenue_per_RPM_1990">[15]Global!#REF!</definedName>
    <definedName name="revenue_per_RPM_1991" localSheetId="4">[15]Global!#REF!</definedName>
    <definedName name="revenue_per_RPM_1991" localSheetId="17">[15]Global!#REF!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5">[15]Global!#REF!</definedName>
    <definedName name="revenue_per_RPM_1991">[15]Global!#REF!</definedName>
    <definedName name="revenue_per_RPM_1992" localSheetId="4">[15]Global!#REF!</definedName>
    <definedName name="revenue_per_RPM_1992" localSheetId="17">[15]Global!#REF!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5">[15]Global!#REF!</definedName>
    <definedName name="revenue_per_RPM_1992">[15]Global!#REF!</definedName>
    <definedName name="revenue_per_RPM_1993" localSheetId="4">[15]Global!#REF!</definedName>
    <definedName name="revenue_per_RPM_1993" localSheetId="17">[15]Global!#REF!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5">[15]Global!#REF!</definedName>
    <definedName name="revenue_per_RPM_1993">[15]Global!#REF!</definedName>
    <definedName name="revenue_per_RPM_1994" localSheetId="4">[15]Global!#REF!</definedName>
    <definedName name="revenue_per_RPM_1994" localSheetId="17">[15]Global!#REF!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5">[15]Global!#REF!</definedName>
    <definedName name="revenue_per_RPM_1994">[15]Global!#REF!</definedName>
    <definedName name="revenue_per_RPM_1995" localSheetId="4">[15]Global!#REF!</definedName>
    <definedName name="revenue_per_RPM_1995" localSheetId="17">[15]Global!#REF!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5">[15]Global!#REF!</definedName>
    <definedName name="revenue_per_RPM_1995">[15]Global!#REF!</definedName>
    <definedName name="revenue_per_RPM_1996" localSheetId="4">[15]Global!#REF!</definedName>
    <definedName name="revenue_per_RPM_1996" localSheetId="17">[15]Global!#REF!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5">[15]Global!#REF!</definedName>
    <definedName name="revenue_per_RPM_1996">[15]Global!#REF!</definedName>
    <definedName name="revenue_per_RPM_1997" localSheetId="4">[15]Global!#REF!</definedName>
    <definedName name="revenue_per_RPM_1997" localSheetId="17">[15]Global!#REF!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5">[15]Global!#REF!</definedName>
    <definedName name="revenue_per_RPM_1997">[15]Global!#REF!</definedName>
    <definedName name="revenue_per_RPM_1998" localSheetId="4">[15]Global!#REF!</definedName>
    <definedName name="revenue_per_RPM_1998" localSheetId="17">[15]Global!#REF!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5">[15]Global!#REF!</definedName>
    <definedName name="revenue_per_RPM_1998">[15]Global!#REF!</definedName>
    <definedName name="revenue_per_RPM_1999" localSheetId="4">[15]Global!#REF!</definedName>
    <definedName name="revenue_per_RPM_1999" localSheetId="17">[15]Global!#REF!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5">[15]Global!#REF!</definedName>
    <definedName name="revenue_per_RPM_1999">[15]Global!#REF!</definedName>
    <definedName name="revenue_per_RPM_2000" localSheetId="4">[15]Global!#REF!</definedName>
    <definedName name="revenue_per_RPM_2000" localSheetId="17">[15]Global!#REF!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5">[15]Global!#REF!</definedName>
    <definedName name="revenue_per_RPM_2000">[15]Global!#REF!</definedName>
    <definedName name="revenue_per_RPM_2001" localSheetId="4">[15]Global!#REF!</definedName>
    <definedName name="revenue_per_RPM_2001" localSheetId="17">[15]Global!#REF!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5">[15]Global!#REF!</definedName>
    <definedName name="revenue_per_RPM_2001">[15]Global!#REF!</definedName>
    <definedName name="revenue_per_RPM_2002" localSheetId="4">[15]Global!#REF!</definedName>
    <definedName name="revenue_per_RPM_2002" localSheetId="17">[15]Global!#REF!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5">[15]Global!#REF!</definedName>
    <definedName name="revenue_per_RPM_2002">[15]Global!#REF!</definedName>
    <definedName name="revenue_per_RPM_2003" localSheetId="4">[15]Global!#REF!</definedName>
    <definedName name="revenue_per_RPM_2003" localSheetId="17">[15]Global!#REF!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5">[15]Global!#REF!</definedName>
    <definedName name="revenue_per_RPM_2003">[15]Global!#REF!</definedName>
    <definedName name="revenue_per_RPM_2004" localSheetId="4">[15]Global!#REF!</definedName>
    <definedName name="revenue_per_RPM_2004" localSheetId="17">[15]Global!#REF!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5">[15]Global!#REF!</definedName>
    <definedName name="revenue_per_RPM_2004">[15]Global!#REF!</definedName>
    <definedName name="revenue_per_RPM_2005" localSheetId="4">[15]Global!#REF!</definedName>
    <definedName name="revenue_per_RPM_2005" localSheetId="17">[15]Global!#REF!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5">[15]Global!#REF!</definedName>
    <definedName name="revenue_per_RPM_2005">[15]Global!#REF!</definedName>
    <definedName name="revenue_per_RPM_2006" localSheetId="4">[15]Global!#REF!</definedName>
    <definedName name="revenue_per_RPM_2006" localSheetId="17">[15]Global!#REF!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5">[15]Global!#REF!</definedName>
    <definedName name="revenue_per_RPM_2006">[15]Global!#REF!</definedName>
    <definedName name="revenue_per_RPM_2007" localSheetId="4">[15]Global!#REF!</definedName>
    <definedName name="revenue_per_RPM_2007" localSheetId="17">[15]Global!#REF!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5">[15]Global!#REF!</definedName>
    <definedName name="revenue_per_RPM_2007">[15]Global!#REF!</definedName>
    <definedName name="revenue_per_RPM_2008" localSheetId="4">[15]Global!#REF!</definedName>
    <definedName name="revenue_per_RPM_2008" localSheetId="17">[15]Global!#REF!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5">[15]Global!#REF!</definedName>
    <definedName name="revenue_per_RPM_2008">[15]Global!#REF!</definedName>
    <definedName name="revenue_per_RPM_2009" localSheetId="4">[15]Global!#REF!</definedName>
    <definedName name="revenue_per_RPM_2009" localSheetId="17">[15]Global!#REF!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5">[15]Global!#REF!</definedName>
    <definedName name="revenue_per_RPM_2009">[15]Global!#REF!</definedName>
    <definedName name="revenue_per_RPM_2010" localSheetId="4">[15]Global!#REF!</definedName>
    <definedName name="revenue_per_RPM_2010" localSheetId="17">[15]Global!#REF!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5">[15]Global!#REF!</definedName>
    <definedName name="revenue_per_RPM_2010">[15]Global!#REF!</definedName>
    <definedName name="revenue_per_RPM_comm" localSheetId="4">[15]Global!#REF!</definedName>
    <definedName name="revenue_per_RPM_comm" localSheetId="17">[15]Global!#REF!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5">[15]Global!#REF!</definedName>
    <definedName name="revenue_per_RPM_comm">[15]Global!#REF!</definedName>
    <definedName name="revenue_per_RTK_1985" localSheetId="4">[15]Global!#REF!</definedName>
    <definedName name="revenue_per_RTK_1985" localSheetId="17">[15]Global!#REF!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5">[15]Global!#REF!</definedName>
    <definedName name="revenue_per_RTK_1985">[15]Global!#REF!</definedName>
    <definedName name="revenue_per_RTK_1986" localSheetId="4">[15]Global!#REF!</definedName>
    <definedName name="revenue_per_RTK_1986" localSheetId="17">[15]Global!#REF!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5">[15]Global!#REF!</definedName>
    <definedName name="revenue_per_RTK_1986">[15]Global!#REF!</definedName>
    <definedName name="revenue_per_RTK_1987" localSheetId="4">[15]Global!#REF!</definedName>
    <definedName name="revenue_per_RTK_1987" localSheetId="17">[15]Global!#REF!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5">[15]Global!#REF!</definedName>
    <definedName name="revenue_per_RTK_1987">[15]Global!#REF!</definedName>
    <definedName name="revenue_per_RTK_1988" localSheetId="4">[15]Global!#REF!</definedName>
    <definedName name="revenue_per_RTK_1988" localSheetId="17">[15]Global!#REF!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5">[15]Global!#REF!</definedName>
    <definedName name="revenue_per_RTK_1988">[15]Global!#REF!</definedName>
    <definedName name="revenue_per_RTK_1989" localSheetId="4">[15]Global!#REF!</definedName>
    <definedName name="revenue_per_RTK_1989" localSheetId="17">[15]Global!#REF!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5">[15]Global!#REF!</definedName>
    <definedName name="revenue_per_RTK_1989">[15]Global!#REF!</definedName>
    <definedName name="revenue_per_RTK_1990" localSheetId="4">[15]Global!#REF!</definedName>
    <definedName name="revenue_per_RTK_1990" localSheetId="17">[15]Global!#REF!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5">[15]Global!#REF!</definedName>
    <definedName name="revenue_per_RTK_1990">[15]Global!#REF!</definedName>
    <definedName name="revenue_per_RTK_1991" localSheetId="4">[15]Global!#REF!</definedName>
    <definedName name="revenue_per_RTK_1991" localSheetId="17">[15]Global!#REF!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5">[15]Global!#REF!</definedName>
    <definedName name="revenue_per_RTK_1991">[15]Global!#REF!</definedName>
    <definedName name="revenue_per_RTK_1992" localSheetId="4">[15]Global!#REF!</definedName>
    <definedName name="revenue_per_RTK_1992" localSheetId="17">[15]Global!#REF!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5">[15]Global!#REF!</definedName>
    <definedName name="revenue_per_RTK_1992">[15]Global!#REF!</definedName>
    <definedName name="revenue_per_RTK_1993" localSheetId="4">[15]Global!#REF!</definedName>
    <definedName name="revenue_per_RTK_1993" localSheetId="17">[15]Global!#REF!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5">[15]Global!#REF!</definedName>
    <definedName name="revenue_per_RTK_1993">[15]Global!#REF!</definedName>
    <definedName name="revenue_per_RTK_1994" localSheetId="4">[15]Global!#REF!</definedName>
    <definedName name="revenue_per_RTK_1994" localSheetId="17">[15]Global!#REF!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5">[15]Global!#REF!</definedName>
    <definedName name="revenue_per_RTK_1994">[15]Global!#REF!</definedName>
    <definedName name="revenue_per_RTK_1995" localSheetId="4">[15]Global!#REF!</definedName>
    <definedName name="revenue_per_RTK_1995" localSheetId="17">[15]Global!#REF!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5">[15]Global!#REF!</definedName>
    <definedName name="revenue_per_RTK_1995">[15]Global!#REF!</definedName>
    <definedName name="revenue_per_RTK_1996" localSheetId="4">[15]Global!#REF!</definedName>
    <definedName name="revenue_per_RTK_1996" localSheetId="17">[15]Global!#REF!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5">[15]Global!#REF!</definedName>
    <definedName name="revenue_per_RTK_1996">[15]Global!#REF!</definedName>
    <definedName name="revenue_per_RTK_1997" localSheetId="4">[15]Global!#REF!</definedName>
    <definedName name="revenue_per_RTK_1997" localSheetId="17">[15]Global!#REF!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5">[15]Global!#REF!</definedName>
    <definedName name="revenue_per_RTK_1997">[15]Global!#REF!</definedName>
    <definedName name="revenue_per_RTK_1998" localSheetId="4">[15]Global!#REF!</definedName>
    <definedName name="revenue_per_RTK_1998" localSheetId="17">[15]Global!#REF!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5">[15]Global!#REF!</definedName>
    <definedName name="revenue_per_RTK_1998">[15]Global!#REF!</definedName>
    <definedName name="revenue_per_RTK_1999" localSheetId="4">[15]Global!#REF!</definedName>
    <definedName name="revenue_per_RTK_1999" localSheetId="17">[15]Global!#REF!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5">[15]Global!#REF!</definedName>
    <definedName name="revenue_per_RTK_1999">[15]Global!#REF!</definedName>
    <definedName name="revenue_per_RTK_2000" localSheetId="4">[15]Global!#REF!</definedName>
    <definedName name="revenue_per_RTK_2000" localSheetId="17">[15]Global!#REF!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5">[15]Global!#REF!</definedName>
    <definedName name="revenue_per_RTK_2000">[15]Global!#REF!</definedName>
    <definedName name="revenue_per_RTK_2001" localSheetId="4">[15]Global!#REF!</definedName>
    <definedName name="revenue_per_RTK_2001" localSheetId="17">[15]Global!#REF!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5">[15]Global!#REF!</definedName>
    <definedName name="revenue_per_RTK_2001">[15]Global!#REF!</definedName>
    <definedName name="revenue_per_RTK_2002" localSheetId="4">[15]Global!#REF!</definedName>
    <definedName name="revenue_per_RTK_2002" localSheetId="17">[15]Global!#REF!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5">[15]Global!#REF!</definedName>
    <definedName name="revenue_per_RTK_2002">[15]Global!#REF!</definedName>
    <definedName name="revenue_per_RTK_2003" localSheetId="4">[15]Global!#REF!</definedName>
    <definedName name="revenue_per_RTK_2003" localSheetId="17">[15]Global!#REF!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5">[15]Global!#REF!</definedName>
    <definedName name="revenue_per_RTK_2003">[15]Global!#REF!</definedName>
    <definedName name="revenue_per_RTK_2004" localSheetId="4">[15]Global!#REF!</definedName>
    <definedName name="revenue_per_RTK_2004" localSheetId="17">[15]Global!#REF!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5">[15]Global!#REF!</definedName>
    <definedName name="revenue_per_RTK_2004">[15]Global!#REF!</definedName>
    <definedName name="revenue_per_RTK_2005" localSheetId="4">[15]Global!#REF!</definedName>
    <definedName name="revenue_per_RTK_2005" localSheetId="17">[15]Global!#REF!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5">[15]Global!#REF!</definedName>
    <definedName name="revenue_per_RTK_2005">[15]Global!#REF!</definedName>
    <definedName name="revenue_per_RTK_2006" localSheetId="4">[15]Global!#REF!</definedName>
    <definedName name="revenue_per_RTK_2006" localSheetId="17">[15]Global!#REF!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5">[15]Global!#REF!</definedName>
    <definedName name="revenue_per_RTK_2006">[15]Global!#REF!</definedName>
    <definedName name="revenue_per_RTK_2007" localSheetId="4">[15]Global!#REF!</definedName>
    <definedName name="revenue_per_RTK_2007" localSheetId="17">[15]Global!#REF!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5">[15]Global!#REF!</definedName>
    <definedName name="revenue_per_RTK_2007">[15]Global!#REF!</definedName>
    <definedName name="revenue_per_RTK_2008" localSheetId="4">[15]Global!#REF!</definedName>
    <definedName name="revenue_per_RTK_2008" localSheetId="17">[15]Global!#REF!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5">[15]Global!#REF!</definedName>
    <definedName name="revenue_per_RTK_2008">[15]Global!#REF!</definedName>
    <definedName name="revenue_per_RTK_2009" localSheetId="4">[15]Global!#REF!</definedName>
    <definedName name="revenue_per_RTK_2009" localSheetId="17">[15]Global!#REF!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5">[15]Global!#REF!</definedName>
    <definedName name="revenue_per_RTK_2009">[15]Global!#REF!</definedName>
    <definedName name="revenue_per_RTK_2010" localSheetId="4">[15]Global!#REF!</definedName>
    <definedName name="revenue_per_RTK_2010" localSheetId="17">[15]Global!#REF!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5">[15]Global!#REF!</definedName>
    <definedName name="revenue_per_RTK_2010">[15]Global!#REF!</definedName>
    <definedName name="revenue_per_RTK_comm" localSheetId="4">[15]Global!#REF!</definedName>
    <definedName name="revenue_per_RTK_comm" localSheetId="17">[15]Global!#REF!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5">[15]Global!#REF!</definedName>
    <definedName name="revenue_per_RTK_comm">[15]Global!#REF!</definedName>
    <definedName name="revenue_per_RTM_1985" localSheetId="4">[15]Global!#REF!</definedName>
    <definedName name="revenue_per_RTM_1985" localSheetId="17">[15]Global!#REF!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5">[15]Global!#REF!</definedName>
    <definedName name="revenue_per_RTM_1985">[15]Global!#REF!</definedName>
    <definedName name="revenue_per_RTM_1986" localSheetId="4">[15]Global!#REF!</definedName>
    <definedName name="revenue_per_RTM_1986" localSheetId="17">[15]Global!#REF!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5">[15]Global!#REF!</definedName>
    <definedName name="revenue_per_RTM_1986">[15]Global!#REF!</definedName>
    <definedName name="revenue_per_RTM_1987" localSheetId="4">[15]Global!#REF!</definedName>
    <definedName name="revenue_per_RTM_1987" localSheetId="17">[15]Global!#REF!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5">[15]Global!#REF!</definedName>
    <definedName name="revenue_per_RTM_1987">[15]Global!#REF!</definedName>
    <definedName name="revenue_per_RTM_1988" localSheetId="4">[15]Global!#REF!</definedName>
    <definedName name="revenue_per_RTM_1988" localSheetId="17">[15]Global!#REF!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5">[15]Global!#REF!</definedName>
    <definedName name="revenue_per_RTM_1988">[15]Global!#REF!</definedName>
    <definedName name="revenue_per_RTM_1989" localSheetId="4">[15]Global!#REF!</definedName>
    <definedName name="revenue_per_RTM_1989" localSheetId="17">[15]Global!#REF!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5">[15]Global!#REF!</definedName>
    <definedName name="revenue_per_RTM_1989">[15]Global!#REF!</definedName>
    <definedName name="revenue_per_RTM_1990" localSheetId="4">[15]Global!#REF!</definedName>
    <definedName name="revenue_per_RTM_1990" localSheetId="17">[15]Global!#REF!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5">[15]Global!#REF!</definedName>
    <definedName name="revenue_per_RTM_1990">[15]Global!#REF!</definedName>
    <definedName name="revenue_per_RTM_1991" localSheetId="4">[15]Global!#REF!</definedName>
    <definedName name="revenue_per_RTM_1991" localSheetId="17">[15]Global!#REF!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5">[15]Global!#REF!</definedName>
    <definedName name="revenue_per_RTM_1991">[15]Global!#REF!</definedName>
    <definedName name="revenue_per_RTM_1992" localSheetId="4">[15]Global!#REF!</definedName>
    <definedName name="revenue_per_RTM_1992" localSheetId="17">[15]Global!#REF!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5">[15]Global!#REF!</definedName>
    <definedName name="revenue_per_RTM_1992">[15]Global!#REF!</definedName>
    <definedName name="revenue_per_RTM_1993" localSheetId="4">[15]Global!#REF!</definedName>
    <definedName name="revenue_per_RTM_1993" localSheetId="17">[15]Global!#REF!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5">[15]Global!#REF!</definedName>
    <definedName name="revenue_per_RTM_1993">[15]Global!#REF!</definedName>
    <definedName name="revenue_per_RTM_1994" localSheetId="4">[15]Global!#REF!</definedName>
    <definedName name="revenue_per_RTM_1994" localSheetId="17">[15]Global!#REF!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5">[15]Global!#REF!</definedName>
    <definedName name="revenue_per_RTM_1994">[15]Global!#REF!</definedName>
    <definedName name="revenue_per_RTM_1995" localSheetId="4">[15]Global!#REF!</definedName>
    <definedName name="revenue_per_RTM_1995" localSheetId="17">[15]Global!#REF!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5">[15]Global!#REF!</definedName>
    <definedName name="revenue_per_RTM_1995">[15]Global!#REF!</definedName>
    <definedName name="revenue_per_RTM_1996" localSheetId="4">[15]Global!#REF!</definedName>
    <definedName name="revenue_per_RTM_1996" localSheetId="17">[15]Global!#REF!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5">[15]Global!#REF!</definedName>
    <definedName name="revenue_per_RTM_1996">[15]Global!#REF!</definedName>
    <definedName name="revenue_per_RTM_1997" localSheetId="4">[15]Global!#REF!</definedName>
    <definedName name="revenue_per_RTM_1997" localSheetId="17">[15]Global!#REF!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5">[15]Global!#REF!</definedName>
    <definedName name="revenue_per_RTM_1997">[15]Global!#REF!</definedName>
    <definedName name="revenue_per_RTM_1998" localSheetId="4">[15]Global!#REF!</definedName>
    <definedName name="revenue_per_RTM_1998" localSheetId="17">[15]Global!#REF!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5">[15]Global!#REF!</definedName>
    <definedName name="revenue_per_RTM_1998">[15]Global!#REF!</definedName>
    <definedName name="revenue_per_RTM_1999" localSheetId="4">[15]Global!#REF!</definedName>
    <definedName name="revenue_per_RTM_1999" localSheetId="17">[15]Global!#REF!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5">[15]Global!#REF!</definedName>
    <definedName name="revenue_per_RTM_1999">[15]Global!#REF!</definedName>
    <definedName name="revenue_per_RTM_2000" localSheetId="4">[15]Global!#REF!</definedName>
    <definedName name="revenue_per_RTM_2000" localSheetId="17">[15]Global!#REF!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5">[15]Global!#REF!</definedName>
    <definedName name="revenue_per_RTM_2000">[15]Global!#REF!</definedName>
    <definedName name="revenue_per_RTM_2001" localSheetId="4">[15]Global!#REF!</definedName>
    <definedName name="revenue_per_RTM_2001" localSheetId="17">[15]Global!#REF!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5">[15]Global!#REF!</definedName>
    <definedName name="revenue_per_RTM_2001">[15]Global!#REF!</definedName>
    <definedName name="revenue_per_RTM_2002" localSheetId="4">[15]Global!#REF!</definedName>
    <definedName name="revenue_per_RTM_2002" localSheetId="17">[15]Global!#REF!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5">[15]Global!#REF!</definedName>
    <definedName name="revenue_per_RTM_2002">[15]Global!#REF!</definedName>
    <definedName name="revenue_per_RTM_2003" localSheetId="4">[15]Global!#REF!</definedName>
    <definedName name="revenue_per_RTM_2003" localSheetId="17">[15]Global!#REF!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5">[15]Global!#REF!</definedName>
    <definedName name="revenue_per_RTM_2003">[15]Global!#REF!</definedName>
    <definedName name="revenue_per_RTM_2004" localSheetId="4">[15]Global!#REF!</definedName>
    <definedName name="revenue_per_RTM_2004" localSheetId="17">[15]Global!#REF!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5">[15]Global!#REF!</definedName>
    <definedName name="revenue_per_RTM_2004">[15]Global!#REF!</definedName>
    <definedName name="revenue_per_RTM_2005" localSheetId="4">[15]Global!#REF!</definedName>
    <definedName name="revenue_per_RTM_2005" localSheetId="17">[15]Global!#REF!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5">[15]Global!#REF!</definedName>
    <definedName name="revenue_per_RTM_2005">[15]Global!#REF!</definedName>
    <definedName name="revenue_per_RTM_2006" localSheetId="4">[15]Global!#REF!</definedName>
    <definedName name="revenue_per_RTM_2006" localSheetId="17">[15]Global!#REF!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5">[15]Global!#REF!</definedName>
    <definedName name="revenue_per_RTM_2006">[15]Global!#REF!</definedName>
    <definedName name="revenue_per_RTM_2007" localSheetId="4">[15]Global!#REF!</definedName>
    <definedName name="revenue_per_RTM_2007" localSheetId="17">[15]Global!#REF!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5">[15]Global!#REF!</definedName>
    <definedName name="revenue_per_RTM_2007">[15]Global!#REF!</definedName>
    <definedName name="revenue_per_RTM_2008" localSheetId="4">[15]Global!#REF!</definedName>
    <definedName name="revenue_per_RTM_2008" localSheetId="17">[15]Global!#REF!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5">[15]Global!#REF!</definedName>
    <definedName name="revenue_per_RTM_2008">[15]Global!#REF!</definedName>
    <definedName name="revenue_per_RTM_2009" localSheetId="4">[15]Global!#REF!</definedName>
    <definedName name="revenue_per_RTM_2009" localSheetId="17">[15]Global!#REF!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5">[15]Global!#REF!</definedName>
    <definedName name="revenue_per_RTM_2009">[15]Global!#REF!</definedName>
    <definedName name="revenue_per_RTM_2010" localSheetId="4">[15]Global!#REF!</definedName>
    <definedName name="revenue_per_RTM_2010" localSheetId="17">[15]Global!#REF!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5">[15]Global!#REF!</definedName>
    <definedName name="revenue_per_RTM_2010">[15]Global!#REF!</definedName>
    <definedName name="revenue_per_RTM_comm" localSheetId="4">[15]Global!#REF!</definedName>
    <definedName name="revenue_per_RTM_comm" localSheetId="17">[15]Global!#REF!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5">[15]Global!#REF!</definedName>
    <definedName name="revenue_per_RTM_comm">[15]Global!#REF!</definedName>
    <definedName name="Revenues">[10]Sheet1!$A$4:$IV$4</definedName>
    <definedName name="rf">'[3]DCF old'!$C$22</definedName>
    <definedName name="rf_old" localSheetId="4">'[3]DCF old'!#REF!</definedName>
    <definedName name="rf_old" localSheetId="17">'[3]DCF old'!#REF!</definedName>
    <definedName name="rf_old" localSheetId="5">'[3]DCF old'!#REF!</definedName>
    <definedName name="rf_old" localSheetId="9">'[3]DCF old'!#REF!</definedName>
    <definedName name="rf_old" localSheetId="2">'[3]DCF old'!#REF!</definedName>
    <definedName name="rf_old" localSheetId="25">'[3]DCF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7">'[3]DCF old'!#REF!</definedName>
    <definedName name="rng_BS" localSheetId="5">'[3]DCF old'!#REF!</definedName>
    <definedName name="rng_BS" localSheetId="9">'[3]DCF old'!#REF!</definedName>
    <definedName name="rng_BS" localSheetId="2">'[3]DCF old'!#REF!</definedName>
    <definedName name="rng_BS" localSheetId="25">'[3]DCF old'!#REF!</definedName>
    <definedName name="rng_BS">'[3]DCF old'!#REF!</definedName>
    <definedName name="rng_FA" localSheetId="4">'[3]DCF old'!#REF!</definedName>
    <definedName name="rng_FA" localSheetId="17">'[3]DCF old'!#REF!</definedName>
    <definedName name="rng_FA" localSheetId="5">'[3]DCF old'!#REF!</definedName>
    <definedName name="rng_FA" localSheetId="9">'[3]DCF old'!#REF!</definedName>
    <definedName name="rng_FA" localSheetId="2">'[3]DCF old'!#REF!</definedName>
    <definedName name="rng_FA" localSheetId="25">'[3]DCF old'!#REF!</definedName>
    <definedName name="rng_FA">'[3]DCF old'!#REF!</definedName>
    <definedName name="rng_KV" localSheetId="4">'[3]DCF old'!#REF!</definedName>
    <definedName name="rng_KV" localSheetId="17">'[3]DCF old'!#REF!</definedName>
    <definedName name="rng_KV" localSheetId="5">'[3]DCF old'!#REF!</definedName>
    <definedName name="rng_KV" localSheetId="9">'[3]DCF old'!#REF!</definedName>
    <definedName name="rng_KV" localSheetId="2">'[3]DCF old'!#REF!</definedName>
    <definedName name="rng_KV" localSheetId="25">'[3]DCF old'!#REF!</definedName>
    <definedName name="rng_KV">'[3]DCF old'!#REF!</definedName>
    <definedName name="rng_otherkeyval" localSheetId="4">'[3]DCF old'!#REF!</definedName>
    <definedName name="rng_otherkeyval" localSheetId="17">'[3]DCF old'!#REF!</definedName>
    <definedName name="rng_otherkeyval" localSheetId="5">'[3]DCF old'!#REF!</definedName>
    <definedName name="rng_otherkeyval" localSheetId="9">'[3]DCF old'!#REF!</definedName>
    <definedName name="rng_otherkeyval" localSheetId="2">'[3]DCF old'!#REF!</definedName>
    <definedName name="rng_otherkeyval" localSheetId="25">'[3]DCF old'!#REF!</definedName>
    <definedName name="rng_otherkeyval">'[3]DCF old'!#REF!</definedName>
    <definedName name="rng_qdata" localSheetId="4">'[3]DCF old'!#REF!</definedName>
    <definedName name="rng_qdata" localSheetId="17">'[3]DCF old'!#REF!</definedName>
    <definedName name="rng_qdata" localSheetId="5">'[3]DCF old'!#REF!</definedName>
    <definedName name="rng_qdata" localSheetId="9">'[3]DCF old'!#REF!</definedName>
    <definedName name="rng_qdata" localSheetId="2">'[3]DCF old'!#REF!</definedName>
    <definedName name="rng_qdata" localSheetId="25">'[3]DCF old'!#REF!</definedName>
    <definedName name="rng_qdata">'[3]DCF old'!#REF!</definedName>
    <definedName name="rng_SA" localSheetId="4">'[3]DCF old'!#REF!</definedName>
    <definedName name="rng_SA" localSheetId="17">'[3]DCF old'!#REF!</definedName>
    <definedName name="rng_SA" localSheetId="5">'[3]DCF old'!#REF!</definedName>
    <definedName name="rng_SA" localSheetId="9">'[3]DCF old'!#REF!</definedName>
    <definedName name="rng_SA" localSheetId="2">'[3]DCF old'!#REF!</definedName>
    <definedName name="rng_SA" localSheetId="25">'[3]DCF old'!#REF!</definedName>
    <definedName name="rng_SA">'[3]DCF old'!#REF!</definedName>
    <definedName name="rng_sa_beta" localSheetId="4">'[3]DCF old'!#REF!</definedName>
    <definedName name="rng_sa_beta" localSheetId="17">'[3]DCF old'!#REF!</definedName>
    <definedName name="rng_sa_beta" localSheetId="5">'[3]DCF old'!#REF!</definedName>
    <definedName name="rng_sa_beta" localSheetId="9">'[3]DCF old'!#REF!</definedName>
    <definedName name="rng_sa_beta" localSheetId="2">'[3]DCF old'!#REF!</definedName>
    <definedName name="rng_sa_beta" localSheetId="25">'[3]DCF old'!#REF!</definedName>
    <definedName name="rng_sa_beta">'[3]DCF old'!#REF!</definedName>
    <definedName name="rng_sa_noplat" localSheetId="4">'[3]DCF old'!#REF!</definedName>
    <definedName name="rng_sa_noplat" localSheetId="17">'[3]DCF old'!#REF!</definedName>
    <definedName name="rng_sa_noplat" localSheetId="5">'[3]DCF old'!#REF!</definedName>
    <definedName name="rng_sa_noplat" localSheetId="9">'[3]DCF old'!#REF!</definedName>
    <definedName name="rng_sa_noplat" localSheetId="2">'[3]DCF old'!#REF!</definedName>
    <definedName name="rng_sa_noplat" localSheetId="25">'[3]DCF old'!#REF!</definedName>
    <definedName name="rng_sa_noplat">'[3]DCF old'!#REF!</definedName>
    <definedName name="rng_sa_noplat_p2" localSheetId="4">'[3]DCF old'!#REF!</definedName>
    <definedName name="rng_sa_noplat_p2" localSheetId="17">'[3]DCF old'!#REF!</definedName>
    <definedName name="rng_sa_noplat_p2" localSheetId="5">'[3]DCF old'!#REF!</definedName>
    <definedName name="rng_sa_noplat_p2" localSheetId="9">'[3]DCF old'!#REF!</definedName>
    <definedName name="rng_sa_noplat_p2" localSheetId="2">'[3]DCF old'!#REF!</definedName>
    <definedName name="rng_sa_noplat_p2" localSheetId="25">'[3]DCF old'!#REF!</definedName>
    <definedName name="rng_sa_noplat_p2">'[3]DCF old'!#REF!</definedName>
    <definedName name="rng_sa_noplat_p3" localSheetId="4">'[3]DCF old'!#REF!</definedName>
    <definedName name="rng_sa_noplat_p3" localSheetId="17">'[3]DCF old'!#REF!</definedName>
    <definedName name="rng_sa_noplat_p3" localSheetId="5">'[3]DCF old'!#REF!</definedName>
    <definedName name="rng_sa_noplat_p3" localSheetId="9">'[3]DCF old'!#REF!</definedName>
    <definedName name="rng_sa_noplat_p3" localSheetId="2">'[3]DCF old'!#REF!</definedName>
    <definedName name="rng_sa_noplat_p3" localSheetId="25">'[3]DCF old'!#REF!</definedName>
    <definedName name="rng_sa_noplat_p3">'[3]DCF old'!#REF!</definedName>
    <definedName name="rng_sa_rf" localSheetId="4">'[3]DCF old'!#REF!</definedName>
    <definedName name="rng_sa_rf" localSheetId="17">'[3]DCF old'!#REF!</definedName>
    <definedName name="rng_sa_rf" localSheetId="5">'[3]DCF old'!#REF!</definedName>
    <definedName name="rng_sa_rf" localSheetId="9">'[3]DCF old'!#REF!</definedName>
    <definedName name="rng_sa_rf" localSheetId="2">'[3]DCF old'!#REF!</definedName>
    <definedName name="rng_sa_rf" localSheetId="25">'[3]DCF old'!#REF!</definedName>
    <definedName name="rng_sa_rf">'[3]DCF old'!#REF!</definedName>
    <definedName name="rng_sa_riskprem" localSheetId="4">'[3]DCF old'!#REF!</definedName>
    <definedName name="rng_sa_riskprem" localSheetId="17">'[3]DCF old'!#REF!</definedName>
    <definedName name="rng_sa_riskprem" localSheetId="5">'[3]DCF old'!#REF!</definedName>
    <definedName name="rng_sa_riskprem" localSheetId="9">'[3]DCF old'!#REF!</definedName>
    <definedName name="rng_sa_riskprem" localSheetId="2">'[3]DCF old'!#REF!</definedName>
    <definedName name="rng_sa_riskprem" localSheetId="25">'[3]DCF old'!#REF!</definedName>
    <definedName name="rng_sa_riskprem">'[3]DCF old'!#REF!</definedName>
    <definedName name="rng_sa_solid" localSheetId="4">'[3]DCF old'!#REF!</definedName>
    <definedName name="rng_sa_solid" localSheetId="17">'[3]DCF old'!#REF!</definedName>
    <definedName name="rng_sa_solid" localSheetId="5">'[3]DCF old'!#REF!</definedName>
    <definedName name="rng_sa_solid" localSheetId="9">'[3]DCF old'!#REF!</definedName>
    <definedName name="rng_sa_solid" localSheetId="2">'[3]DCF old'!#REF!</definedName>
    <definedName name="rng_sa_solid" localSheetId="25">'[3]DCF old'!#REF!</definedName>
    <definedName name="rng_sa_solid">'[3]DCF old'!#REF!</definedName>
    <definedName name="rng_sa_wacc" localSheetId="4">'[3]DCF old'!#REF!</definedName>
    <definedName name="rng_sa_wacc" localSheetId="17">'[3]DCF old'!#REF!</definedName>
    <definedName name="rng_sa_wacc" localSheetId="5">'[3]DCF old'!#REF!</definedName>
    <definedName name="rng_sa_wacc" localSheetId="9">'[3]DCF old'!#REF!</definedName>
    <definedName name="rng_sa_wacc" localSheetId="2">'[3]DCF old'!#REF!</definedName>
    <definedName name="rng_sa_wacc" localSheetId="25">'[3]DCF old'!#REF!</definedName>
    <definedName name="rng_sa_wacc">'[3]DCF old'!#REF!</definedName>
    <definedName name="rng_stock" localSheetId="4">'[3]DCF old'!#REF!</definedName>
    <definedName name="rng_stock" localSheetId="17">'[3]DCF old'!#REF!</definedName>
    <definedName name="rng_stock" localSheetId="5">'[3]DCF old'!#REF!</definedName>
    <definedName name="rng_stock" localSheetId="9">'[3]DCF old'!#REF!</definedName>
    <definedName name="rng_stock" localSheetId="2">'[3]DCF old'!#REF!</definedName>
    <definedName name="rng_stock" localSheetId="25">'[3]DCF old'!#REF!</definedName>
    <definedName name="rng_stock">'[3]DCF old'!#REF!</definedName>
    <definedName name="roc_margin" localSheetId="4">'[3]DCF old'!#REF!</definedName>
    <definedName name="roc_margin" localSheetId="17">'[3]DCF old'!#REF!</definedName>
    <definedName name="roc_margin" localSheetId="5">'[3]DCF old'!#REF!</definedName>
    <definedName name="roc_margin" localSheetId="9">'[3]DCF old'!#REF!</definedName>
    <definedName name="roc_margin" localSheetId="2">'[3]DCF old'!#REF!</definedName>
    <definedName name="roc_margin" localSheetId="25">'[3]DCF old'!#REF!</definedName>
    <definedName name="roc_margin">'[3]DCF old'!#REF!</definedName>
    <definedName name="roce" localSheetId="4">'[3]DCF old'!#REF!</definedName>
    <definedName name="roce" localSheetId="17">'[3]DCF old'!#REF!</definedName>
    <definedName name="roce" localSheetId="5">'[3]DCF old'!#REF!</definedName>
    <definedName name="roce" localSheetId="9">'[3]DCF old'!#REF!</definedName>
    <definedName name="roce" localSheetId="2">'[3]DCF old'!#REF!</definedName>
    <definedName name="roce" localSheetId="25">'[3]DCF old'!#REF!</definedName>
    <definedName name="roce">'[3]DCF old'!#REF!</definedName>
    <definedName name="roce_00" localSheetId="4">#REF!</definedName>
    <definedName name="roce_00" localSheetId="17">#REF!</definedName>
    <definedName name="roce_00" localSheetId="5">#REF!</definedName>
    <definedName name="roce_00" localSheetId="9">#REF!</definedName>
    <definedName name="roce_00" localSheetId="2">#REF!</definedName>
    <definedName name="roce_00" localSheetId="25">#REF!</definedName>
    <definedName name="roce_00">#REF!</definedName>
    <definedName name="roce_01" localSheetId="4">#REF!</definedName>
    <definedName name="roce_01" localSheetId="17">#REF!</definedName>
    <definedName name="roce_01" localSheetId="5">#REF!</definedName>
    <definedName name="roce_01" localSheetId="9">#REF!</definedName>
    <definedName name="roce_01" localSheetId="2">#REF!</definedName>
    <definedName name="roce_01" localSheetId="25">#REF!</definedName>
    <definedName name="roce_01">#REF!</definedName>
    <definedName name="roce_02" localSheetId="4">#REF!</definedName>
    <definedName name="roce_02" localSheetId="17">#REF!</definedName>
    <definedName name="roce_02" localSheetId="5">#REF!</definedName>
    <definedName name="roce_02" localSheetId="9">#REF!</definedName>
    <definedName name="roce_02" localSheetId="2">#REF!</definedName>
    <definedName name="roce_02" localSheetId="25">#REF!</definedName>
    <definedName name="roce_02">#REF!</definedName>
    <definedName name="roce_03">[1]CASINO2!$W$608</definedName>
    <definedName name="roce_99" localSheetId="4">#REF!</definedName>
    <definedName name="roce_99" localSheetId="17">#REF!</definedName>
    <definedName name="roce_99" localSheetId="5">#REF!</definedName>
    <definedName name="roce_99" localSheetId="9">#REF!</definedName>
    <definedName name="roce_99" localSheetId="2">#REF!</definedName>
    <definedName name="roce_99" localSheetId="25">#REF!</definedName>
    <definedName name="roce_99">#REF!</definedName>
    <definedName name="roe" localSheetId="4">'[3]DCF old'!#REF!</definedName>
    <definedName name="roe" localSheetId="17">'[3]DCF old'!#REF!</definedName>
    <definedName name="roe" localSheetId="5">'[3]DCF old'!#REF!</definedName>
    <definedName name="roe" localSheetId="9">'[3]DCF old'!#REF!</definedName>
    <definedName name="roe" localSheetId="2">'[3]DCF old'!#REF!</definedName>
    <definedName name="roe" localSheetId="25">'[3]DCF old'!#REF!</definedName>
    <definedName name="roe">'[3]DCF old'!#REF!</definedName>
    <definedName name="roe_00" localSheetId="4">#REF!</definedName>
    <definedName name="roe_00" localSheetId="17">#REF!</definedName>
    <definedName name="roe_00" localSheetId="5">#REF!</definedName>
    <definedName name="roe_00" localSheetId="9">#REF!</definedName>
    <definedName name="roe_00" localSheetId="2">#REF!</definedName>
    <definedName name="roe_00" localSheetId="25">#REF!</definedName>
    <definedName name="roe_00">#REF!</definedName>
    <definedName name="roe_01" localSheetId="4">#REF!</definedName>
    <definedName name="roe_01" localSheetId="17">#REF!</definedName>
    <definedName name="roe_01" localSheetId="5">#REF!</definedName>
    <definedName name="roe_01" localSheetId="9">#REF!</definedName>
    <definedName name="roe_01" localSheetId="2">#REF!</definedName>
    <definedName name="roe_01" localSheetId="25">#REF!</definedName>
    <definedName name="roe_01">#REF!</definedName>
    <definedName name="roe_02" localSheetId="4">#REF!</definedName>
    <definedName name="roe_02" localSheetId="17">#REF!</definedName>
    <definedName name="roe_02" localSheetId="5">#REF!</definedName>
    <definedName name="roe_02" localSheetId="9">#REF!</definedName>
    <definedName name="roe_02" localSheetId="2">#REF!</definedName>
    <definedName name="roe_02" localSheetId="25">#REF!</definedName>
    <definedName name="roe_02">#REF!</definedName>
    <definedName name="roe_03">[1]CASINO2!$W$630</definedName>
    <definedName name="roe_99" localSheetId="4">#REF!</definedName>
    <definedName name="roe_99" localSheetId="17">#REF!</definedName>
    <definedName name="roe_99" localSheetId="5">#REF!</definedName>
    <definedName name="roe_99" localSheetId="9">#REF!</definedName>
    <definedName name="roe_99" localSheetId="2">#REF!</definedName>
    <definedName name="roe_99" localSheetId="25">#REF!</definedName>
    <definedName name="roe_99">#REF!</definedName>
    <definedName name="ROIC">'[8]Invested capital_VDF'!$C$107:$AZ$107</definedName>
    <definedName name="ROIC_DCF">[8]DCF_VDF!$C$44:$BZ$44</definedName>
    <definedName name="roic_ex_gw" localSheetId="4">'[3]DCF old'!#REF!</definedName>
    <definedName name="roic_ex_gw" localSheetId="17">'[3]DCF old'!#REF!</definedName>
    <definedName name="roic_ex_gw" localSheetId="5">'[3]DCF old'!#REF!</definedName>
    <definedName name="roic_ex_gw" localSheetId="9">'[3]DCF old'!#REF!</definedName>
    <definedName name="roic_ex_gw" localSheetId="2">'[3]DCF old'!#REF!</definedName>
    <definedName name="roic_ex_gw" localSheetId="25">'[3]DCF old'!#REF!</definedName>
    <definedName name="roic_ex_gw">'[3]DCF old'!#REF!</definedName>
    <definedName name="roic_imp" localSheetId="4">'[3]DCF old'!#REF!</definedName>
    <definedName name="roic_imp" localSheetId="17">'[3]DCF old'!#REF!</definedName>
    <definedName name="roic_imp" localSheetId="5">'[3]DCF old'!#REF!</definedName>
    <definedName name="roic_imp" localSheetId="9">'[3]DCF old'!#REF!</definedName>
    <definedName name="roic_imp" localSheetId="2">'[3]DCF old'!#REF!</definedName>
    <definedName name="roic_imp" localSheetId="25">'[3]DCF old'!#REF!</definedName>
    <definedName name="roic_imp">'[3]DCF old'!#REF!</definedName>
    <definedName name="roic_incl_gw" localSheetId="4">'[3]DCF old'!#REF!</definedName>
    <definedName name="roic_incl_gw" localSheetId="17">'[3]DCF old'!#REF!</definedName>
    <definedName name="roic_incl_gw" localSheetId="5">'[3]DCF old'!#REF!</definedName>
    <definedName name="roic_incl_gw" localSheetId="9">'[3]DCF old'!#REF!</definedName>
    <definedName name="roic_incl_gw" localSheetId="2">'[3]DCF old'!#REF!</definedName>
    <definedName name="roic_incl_gw" localSheetId="25">'[3]DCF old'!#REF!</definedName>
    <definedName name="roic_incl_gw">'[3]DCF old'!#REF!</definedName>
    <definedName name="roic_new" localSheetId="4">'[3]DCF old'!#REF!</definedName>
    <definedName name="roic_new" localSheetId="17">'[3]DCF old'!#REF!</definedName>
    <definedName name="roic_new" localSheetId="5">'[3]DCF old'!#REF!</definedName>
    <definedName name="roic_new" localSheetId="9">'[3]DCF old'!#REF!</definedName>
    <definedName name="roic_new" localSheetId="2">'[3]DCF old'!#REF!</definedName>
    <definedName name="roic_new" localSheetId="25">'[3]DCF old'!#REF!</definedName>
    <definedName name="roic_new">'[3]DCF old'!#REF!</definedName>
    <definedName name="ROIC_WACC">'[8]Summary Page_VDF'!$C$46:$AZ$46</definedName>
    <definedName name="ROIC2" localSheetId="4">#REF!</definedName>
    <definedName name="ROIC2" localSheetId="17">#REF!</definedName>
    <definedName name="ROIC2" localSheetId="5">#REF!</definedName>
    <definedName name="ROIC2" localSheetId="9">#REF!</definedName>
    <definedName name="ROIC2" localSheetId="2">#REF!</definedName>
    <definedName name="ROIC2" localSheetId="25">#REF!</definedName>
    <definedName name="ROIC2">#REF!</definedName>
    <definedName name="Romania___MobilRom">"Orange_RomaniaSubs"</definedName>
    <definedName name="RORIC__3_yr_rolling">[8]DCF_VDF!$C$92:$BZ$92</definedName>
    <definedName name="rotc" localSheetId="4">'[3]DCF old'!#REF!</definedName>
    <definedName name="rotc" localSheetId="17">'[3]DCF old'!#REF!</definedName>
    <definedName name="rotc" localSheetId="5">'[3]DCF old'!#REF!</definedName>
    <definedName name="rotc" localSheetId="9">'[3]DCF old'!#REF!</definedName>
    <definedName name="rotc" localSheetId="2">'[3]DCF old'!#REF!</definedName>
    <definedName name="rotc" localSheetId="25">'[3]DCF old'!#REF!</definedName>
    <definedName name="rotc">'[3]DCF old'!#REF!</definedName>
    <definedName name="RoW" localSheetId="4">#REF!</definedName>
    <definedName name="RoW" localSheetId="17">#REF!</definedName>
    <definedName name="RoW" localSheetId="5">#REF!</definedName>
    <definedName name="RoW" localSheetId="9">#REF!</definedName>
    <definedName name="RoW" localSheetId="2">#REF!</definedName>
    <definedName name="RoW" localSheetId="25">#REF!</definedName>
    <definedName name="RoW">#REF!</definedName>
    <definedName name="RoW_w" localSheetId="4">#REF!</definedName>
    <definedName name="RoW_w" localSheetId="17">#REF!</definedName>
    <definedName name="RoW_w" localSheetId="5">#REF!</definedName>
    <definedName name="RoW_w" localSheetId="9">#REF!</definedName>
    <definedName name="RoW_w" localSheetId="2">#REF!</definedName>
    <definedName name="RoW_w" localSheetId="25">#REF!</definedName>
    <definedName name="RoW_w">#REF!</definedName>
    <definedName name="rowno" localSheetId="4">#REF!</definedName>
    <definedName name="rowno" localSheetId="17">#REF!</definedName>
    <definedName name="rowno" localSheetId="5">#REF!</definedName>
    <definedName name="rowno" localSheetId="9">#REF!</definedName>
    <definedName name="rowno" localSheetId="2">#REF!</definedName>
    <definedName name="rowno" localSheetId="25">#REF!</definedName>
    <definedName name="rowno">#REF!</definedName>
    <definedName name="rta" localSheetId="4">[4]Börskurser!#REF!</definedName>
    <definedName name="rta" localSheetId="17">[4]Börskurser!#REF!</definedName>
    <definedName name="rta" localSheetId="5">[4]Börskurser!#REF!</definedName>
    <definedName name="rta" localSheetId="9">[4]Börskurser!#REF!</definedName>
    <definedName name="rta" localSheetId="2">[4]Börskurser!#REF!</definedName>
    <definedName name="rta" localSheetId="25">[4]Börskurser!#REF!</definedName>
    <definedName name="rta">[4]Börskurser!#REF!</definedName>
    <definedName name="s_ce00" localSheetId="4">#REF!</definedName>
    <definedName name="s_ce00" localSheetId="17">#REF!</definedName>
    <definedName name="s_ce00" localSheetId="5">#REF!</definedName>
    <definedName name="s_ce00" localSheetId="9">#REF!</definedName>
    <definedName name="s_ce00" localSheetId="2">#REF!</definedName>
    <definedName name="s_ce00" localSheetId="25">#REF!</definedName>
    <definedName name="s_ce00">#REF!</definedName>
    <definedName name="s_ce01" localSheetId="4">#REF!</definedName>
    <definedName name="s_ce01" localSheetId="17">#REF!</definedName>
    <definedName name="s_ce01" localSheetId="5">#REF!</definedName>
    <definedName name="s_ce01" localSheetId="9">#REF!</definedName>
    <definedName name="s_ce01" localSheetId="2">#REF!</definedName>
    <definedName name="s_ce01" localSheetId="25">#REF!</definedName>
    <definedName name="s_ce01">#REF!</definedName>
    <definedName name="s_ce02" localSheetId="4">#REF!</definedName>
    <definedName name="s_ce02" localSheetId="17">#REF!</definedName>
    <definedName name="s_ce02" localSheetId="5">#REF!</definedName>
    <definedName name="s_ce02" localSheetId="9">#REF!</definedName>
    <definedName name="s_ce02" localSheetId="2">#REF!</definedName>
    <definedName name="s_ce02" localSheetId="25">#REF!</definedName>
    <definedName name="s_ce02">#REF!</definedName>
    <definedName name="s_ce03">[1]CASINO2!$W$607</definedName>
    <definedName name="s_ce99" localSheetId="4">#REF!</definedName>
    <definedName name="s_ce99" localSheetId="17">#REF!</definedName>
    <definedName name="s_ce99" localSheetId="5">#REF!</definedName>
    <definedName name="s_ce99" localSheetId="9">#REF!</definedName>
    <definedName name="s_ce99" localSheetId="2">#REF!</definedName>
    <definedName name="s_ce99" localSheetId="25">#REF!</definedName>
    <definedName name="s_ce99">#REF!</definedName>
    <definedName name="S_T_obligations_under_cap_leases">'[8]Invested capital_VDF'!$C$55:$AU$55</definedName>
    <definedName name="sa" localSheetId="4">#REF!</definedName>
    <definedName name="sa" localSheetId="17">#REF!</definedName>
    <definedName name="sa" localSheetId="5">#REF!</definedName>
    <definedName name="sa" localSheetId="9">#REF!</definedName>
    <definedName name="sa" localSheetId="2">#REF!</definedName>
    <definedName name="sa" localSheetId="25">#REF!</definedName>
    <definedName name="sa">#REF!</definedName>
    <definedName name="sa_beta1" localSheetId="4">'[3]DCF old'!#REF!</definedName>
    <definedName name="sa_beta1" localSheetId="17">'[3]DCF old'!#REF!</definedName>
    <definedName name="sa_beta1" localSheetId="5">'[3]DCF old'!#REF!</definedName>
    <definedName name="sa_beta1" localSheetId="9">'[3]DCF old'!#REF!</definedName>
    <definedName name="sa_beta1" localSheetId="2">'[3]DCF old'!#REF!</definedName>
    <definedName name="sa_beta1" localSheetId="25">'[3]DCF old'!#REF!</definedName>
    <definedName name="sa_beta1">'[3]DCF old'!#REF!</definedName>
    <definedName name="sa_beta2" localSheetId="4">'[3]DCF old'!#REF!</definedName>
    <definedName name="sa_beta2" localSheetId="17">'[3]DCF old'!#REF!</definedName>
    <definedName name="sa_beta2" localSheetId="5">'[3]DCF old'!#REF!</definedName>
    <definedName name="sa_beta2" localSheetId="9">'[3]DCF old'!#REF!</definedName>
    <definedName name="sa_beta2" localSheetId="2">'[3]DCF old'!#REF!</definedName>
    <definedName name="sa_beta2" localSheetId="25">'[3]DCF old'!#REF!</definedName>
    <definedName name="sa_beta2">'[3]DCF old'!#REF!</definedName>
    <definedName name="sa_beta3" localSheetId="4">'[3]DCF old'!#REF!</definedName>
    <definedName name="sa_beta3" localSheetId="17">'[3]DCF old'!#REF!</definedName>
    <definedName name="sa_beta3" localSheetId="5">'[3]DCF old'!#REF!</definedName>
    <definedName name="sa_beta3" localSheetId="9">'[3]DCF old'!#REF!</definedName>
    <definedName name="sa_beta3" localSheetId="2">'[3]DCF old'!#REF!</definedName>
    <definedName name="sa_beta3" localSheetId="25">'[3]DCF old'!#REF!</definedName>
    <definedName name="sa_beta3">'[3]DCF old'!#REF!</definedName>
    <definedName name="sa_beta4" localSheetId="4">'[3]DCF old'!#REF!</definedName>
    <definedName name="sa_beta4" localSheetId="17">'[3]DCF old'!#REF!</definedName>
    <definedName name="sa_beta4" localSheetId="5">'[3]DCF old'!#REF!</definedName>
    <definedName name="sa_beta4" localSheetId="9">'[3]DCF old'!#REF!</definedName>
    <definedName name="sa_beta4" localSheetId="2">'[3]DCF old'!#REF!</definedName>
    <definedName name="sa_beta4" localSheetId="25">'[3]DCF old'!#REF!</definedName>
    <definedName name="sa_beta4">'[3]DCF old'!#REF!</definedName>
    <definedName name="sa_beta5" localSheetId="4">'[3]DCF old'!#REF!</definedName>
    <definedName name="sa_beta5" localSheetId="17">'[3]DCF old'!#REF!</definedName>
    <definedName name="sa_beta5" localSheetId="5">'[3]DCF old'!#REF!</definedName>
    <definedName name="sa_beta5" localSheetId="9">'[3]DCF old'!#REF!</definedName>
    <definedName name="sa_beta5" localSheetId="2">'[3]DCF old'!#REF!</definedName>
    <definedName name="sa_beta5" localSheetId="25">'[3]DCF old'!#REF!</definedName>
    <definedName name="sa_beta5">'[3]DCF old'!#REF!</definedName>
    <definedName name="sa_beta6" localSheetId="4">'[3]DCF old'!#REF!</definedName>
    <definedName name="sa_beta6" localSheetId="17">'[3]DCF old'!#REF!</definedName>
    <definedName name="sa_beta6" localSheetId="5">'[3]DCF old'!#REF!</definedName>
    <definedName name="sa_beta6" localSheetId="9">'[3]DCF old'!#REF!</definedName>
    <definedName name="sa_beta6" localSheetId="2">'[3]DCF old'!#REF!</definedName>
    <definedName name="sa_beta6" localSheetId="25">'[3]DCF old'!#REF!</definedName>
    <definedName name="sa_beta6">'[3]DCF old'!#REF!</definedName>
    <definedName name="sa_beta7" localSheetId="4">'[3]DCF old'!#REF!</definedName>
    <definedName name="sa_beta7" localSheetId="17">'[3]DCF old'!#REF!</definedName>
    <definedName name="sa_beta7" localSheetId="5">'[3]DCF old'!#REF!</definedName>
    <definedName name="sa_beta7" localSheetId="9">'[3]DCF old'!#REF!</definedName>
    <definedName name="sa_beta7" localSheetId="2">'[3]DCF old'!#REF!</definedName>
    <definedName name="sa_beta7" localSheetId="25">'[3]DCF old'!#REF!</definedName>
    <definedName name="sa_beta7">'[3]DCF old'!#REF!</definedName>
    <definedName name="sa_betadiff" localSheetId="4">'[3]DCF old'!#REF!</definedName>
    <definedName name="sa_betadiff" localSheetId="17">'[3]DCF old'!#REF!</definedName>
    <definedName name="sa_betadiff" localSheetId="5">'[3]DCF old'!#REF!</definedName>
    <definedName name="sa_betadiff" localSheetId="9">'[3]DCF old'!#REF!</definedName>
    <definedName name="sa_betadiff" localSheetId="2">'[3]DCF old'!#REF!</definedName>
    <definedName name="sa_betadiff" localSheetId="25">'[3]DCF old'!#REF!</definedName>
    <definedName name="sa_betadiff">'[3]DCF old'!#REF!</definedName>
    <definedName name="sa_clear" localSheetId="4">'[3]DCF old'!#REF!,'[3]DCF old'!#REF!,'[3]DCF old'!#REF!,'[3]DCF old'!#REF!,'[3]DCF old'!#REF!,'[3]DCF old'!#REF!,'[3]DCF old'!#REF!,'[3]DCF old'!#REF!</definedName>
    <definedName name="sa_clear" localSheetId="17">'[3]DCF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5">'[3]DCF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7">'[3]DCF old'!#REF!</definedName>
    <definedName name="sa_noplat_p2_1" localSheetId="5">'[3]DCF old'!#REF!</definedName>
    <definedName name="sa_noplat_p2_1" localSheetId="9">'[3]DCF old'!#REF!</definedName>
    <definedName name="sa_noplat_p2_1" localSheetId="2">'[3]DCF old'!#REF!</definedName>
    <definedName name="sa_noplat_p2_1" localSheetId="25">'[3]DCF old'!#REF!</definedName>
    <definedName name="sa_noplat_p2_1">'[3]DCF old'!#REF!</definedName>
    <definedName name="sa_noplat_p2_2" localSheetId="4">'[3]DCF old'!#REF!</definedName>
    <definedName name="sa_noplat_p2_2" localSheetId="17">'[3]DCF old'!#REF!</definedName>
    <definedName name="sa_noplat_p2_2" localSheetId="5">'[3]DCF old'!#REF!</definedName>
    <definedName name="sa_noplat_p2_2" localSheetId="9">'[3]DCF old'!#REF!</definedName>
    <definedName name="sa_noplat_p2_2" localSheetId="2">'[3]DCF old'!#REF!</definedName>
    <definedName name="sa_noplat_p2_2" localSheetId="25">'[3]DCF old'!#REF!</definedName>
    <definedName name="sa_noplat_p2_2">'[3]DCF old'!#REF!</definedName>
    <definedName name="sa_noplat_p2_3" localSheetId="4">'[3]DCF old'!#REF!</definedName>
    <definedName name="sa_noplat_p2_3" localSheetId="17">'[3]DCF old'!#REF!</definedName>
    <definedName name="sa_noplat_p2_3" localSheetId="5">'[3]DCF old'!#REF!</definedName>
    <definedName name="sa_noplat_p2_3" localSheetId="9">'[3]DCF old'!#REF!</definedName>
    <definedName name="sa_noplat_p2_3" localSheetId="2">'[3]DCF old'!#REF!</definedName>
    <definedName name="sa_noplat_p2_3" localSheetId="25">'[3]DCF old'!#REF!</definedName>
    <definedName name="sa_noplat_p2_3">'[3]DCF old'!#REF!</definedName>
    <definedName name="sa_noplat_p2_4" localSheetId="4">'[3]DCF old'!#REF!</definedName>
    <definedName name="sa_noplat_p2_4" localSheetId="17">'[3]DCF old'!#REF!</definedName>
    <definedName name="sa_noplat_p2_4" localSheetId="5">'[3]DCF old'!#REF!</definedName>
    <definedName name="sa_noplat_p2_4" localSheetId="9">'[3]DCF old'!#REF!</definedName>
    <definedName name="sa_noplat_p2_4" localSheetId="2">'[3]DCF old'!#REF!</definedName>
    <definedName name="sa_noplat_p2_4" localSheetId="25">'[3]DCF old'!#REF!</definedName>
    <definedName name="sa_noplat_p2_4">'[3]DCF old'!#REF!</definedName>
    <definedName name="sa_noplat_p2_5" localSheetId="4">'[3]DCF old'!#REF!</definedName>
    <definedName name="sa_noplat_p2_5" localSheetId="17">'[3]DCF old'!#REF!</definedName>
    <definedName name="sa_noplat_p2_5" localSheetId="5">'[3]DCF old'!#REF!</definedName>
    <definedName name="sa_noplat_p2_5" localSheetId="9">'[3]DCF old'!#REF!</definedName>
    <definedName name="sa_noplat_p2_5" localSheetId="2">'[3]DCF old'!#REF!</definedName>
    <definedName name="sa_noplat_p2_5" localSheetId="25">'[3]DCF old'!#REF!</definedName>
    <definedName name="sa_noplat_p2_5">'[3]DCF old'!#REF!</definedName>
    <definedName name="sa_noplat_p3_1" localSheetId="4">'[3]DCF old'!#REF!</definedName>
    <definedName name="sa_noplat_p3_1" localSheetId="17">'[3]DCF old'!#REF!</definedName>
    <definedName name="sa_noplat_p3_1" localSheetId="5">'[3]DCF old'!#REF!</definedName>
    <definedName name="sa_noplat_p3_1" localSheetId="9">'[3]DCF old'!#REF!</definedName>
    <definedName name="sa_noplat_p3_1" localSheetId="2">'[3]DCF old'!#REF!</definedName>
    <definedName name="sa_noplat_p3_1" localSheetId="25">'[3]DCF old'!#REF!</definedName>
    <definedName name="sa_noplat_p3_1">'[3]DCF old'!#REF!</definedName>
    <definedName name="sa_noplat_p3_2" localSheetId="4">'[3]DCF old'!#REF!</definedName>
    <definedName name="sa_noplat_p3_2" localSheetId="17">'[3]DCF old'!#REF!</definedName>
    <definedName name="sa_noplat_p3_2" localSheetId="5">'[3]DCF old'!#REF!</definedName>
    <definedName name="sa_noplat_p3_2" localSheetId="9">'[3]DCF old'!#REF!</definedName>
    <definedName name="sa_noplat_p3_2" localSheetId="2">'[3]DCF old'!#REF!</definedName>
    <definedName name="sa_noplat_p3_2" localSheetId="25">'[3]DCF old'!#REF!</definedName>
    <definedName name="sa_noplat_p3_2">'[3]DCF old'!#REF!</definedName>
    <definedName name="sa_noplat_p3_3" localSheetId="4">'[3]DCF old'!#REF!</definedName>
    <definedName name="sa_noplat_p3_3" localSheetId="17">'[3]DCF old'!#REF!</definedName>
    <definedName name="sa_noplat_p3_3" localSheetId="5">'[3]DCF old'!#REF!</definedName>
    <definedName name="sa_noplat_p3_3" localSheetId="9">'[3]DCF old'!#REF!</definedName>
    <definedName name="sa_noplat_p3_3" localSheetId="2">'[3]DCF old'!#REF!</definedName>
    <definedName name="sa_noplat_p3_3" localSheetId="25">'[3]DCF old'!#REF!</definedName>
    <definedName name="sa_noplat_p3_3">'[3]DCF old'!#REF!</definedName>
    <definedName name="sa_noplat_p3_4" localSheetId="4">'[3]DCF old'!#REF!</definedName>
    <definedName name="sa_noplat_p3_4" localSheetId="17">'[3]DCF old'!#REF!</definedName>
    <definedName name="sa_noplat_p3_4" localSheetId="5">'[3]DCF old'!#REF!</definedName>
    <definedName name="sa_noplat_p3_4" localSheetId="9">'[3]DCF old'!#REF!</definedName>
    <definedName name="sa_noplat_p3_4" localSheetId="2">'[3]DCF old'!#REF!</definedName>
    <definedName name="sa_noplat_p3_4" localSheetId="25">'[3]DCF old'!#REF!</definedName>
    <definedName name="sa_noplat_p3_4">'[3]DCF old'!#REF!</definedName>
    <definedName name="sa_noplat_p3_5" localSheetId="4">'[3]DCF old'!#REF!</definedName>
    <definedName name="sa_noplat_p3_5" localSheetId="17">'[3]DCF old'!#REF!</definedName>
    <definedName name="sa_noplat_p3_5" localSheetId="5">'[3]DCF old'!#REF!</definedName>
    <definedName name="sa_noplat_p3_5" localSheetId="9">'[3]DCF old'!#REF!</definedName>
    <definedName name="sa_noplat_p3_5" localSheetId="2">'[3]DCF old'!#REF!</definedName>
    <definedName name="sa_noplat_p3_5" localSheetId="25">'[3]DCF old'!#REF!</definedName>
    <definedName name="sa_noplat_p3_5">'[3]DCF old'!#REF!</definedName>
    <definedName name="sa_noplat1" localSheetId="4">'[3]DCF old'!#REF!</definedName>
    <definedName name="sa_noplat1" localSheetId="17">'[3]DCF old'!#REF!</definedName>
    <definedName name="sa_noplat1" localSheetId="5">'[3]DCF old'!#REF!</definedName>
    <definedName name="sa_noplat1" localSheetId="9">'[3]DCF old'!#REF!</definedName>
    <definedName name="sa_noplat1" localSheetId="2">'[3]DCF old'!#REF!</definedName>
    <definedName name="sa_noplat1" localSheetId="25">'[3]DCF old'!#REF!</definedName>
    <definedName name="sa_noplat1">'[3]DCF old'!#REF!</definedName>
    <definedName name="sa_noplat2" localSheetId="4">'[3]DCF old'!#REF!</definedName>
    <definedName name="sa_noplat2" localSheetId="17">'[3]DCF old'!#REF!</definedName>
    <definedName name="sa_noplat2" localSheetId="5">'[3]DCF old'!#REF!</definedName>
    <definedName name="sa_noplat2" localSheetId="9">'[3]DCF old'!#REF!</definedName>
    <definedName name="sa_noplat2" localSheetId="2">'[3]DCF old'!#REF!</definedName>
    <definedName name="sa_noplat2" localSheetId="25">'[3]DCF old'!#REF!</definedName>
    <definedName name="sa_noplat2">'[3]DCF old'!#REF!</definedName>
    <definedName name="sa_noplat3" localSheetId="4">'[3]DCF old'!#REF!</definedName>
    <definedName name="sa_noplat3" localSheetId="17">'[3]DCF old'!#REF!</definedName>
    <definedName name="sa_noplat3" localSheetId="5">'[3]DCF old'!#REF!</definedName>
    <definedName name="sa_noplat3" localSheetId="9">'[3]DCF old'!#REF!</definedName>
    <definedName name="sa_noplat3" localSheetId="2">'[3]DCF old'!#REF!</definedName>
    <definedName name="sa_noplat3" localSheetId="25">'[3]DCF old'!#REF!</definedName>
    <definedName name="sa_noplat3">'[3]DCF old'!#REF!</definedName>
    <definedName name="sa_noplat4" localSheetId="4">'[3]DCF old'!#REF!</definedName>
    <definedName name="sa_noplat4" localSheetId="17">'[3]DCF old'!#REF!</definedName>
    <definedName name="sa_noplat4" localSheetId="5">'[3]DCF old'!#REF!</definedName>
    <definedName name="sa_noplat4" localSheetId="9">'[3]DCF old'!#REF!</definedName>
    <definedName name="sa_noplat4" localSheetId="2">'[3]DCF old'!#REF!</definedName>
    <definedName name="sa_noplat4" localSheetId="25">'[3]DCF old'!#REF!</definedName>
    <definedName name="sa_noplat4">'[3]DCF old'!#REF!</definedName>
    <definedName name="sa_noplat5" localSheetId="4">'[3]DCF old'!#REF!</definedName>
    <definedName name="sa_noplat5" localSheetId="17">'[3]DCF old'!#REF!</definedName>
    <definedName name="sa_noplat5" localSheetId="5">'[3]DCF old'!#REF!</definedName>
    <definedName name="sa_noplat5" localSheetId="9">'[3]DCF old'!#REF!</definedName>
    <definedName name="sa_noplat5" localSheetId="2">'[3]DCF old'!#REF!</definedName>
    <definedName name="sa_noplat5" localSheetId="25">'[3]DCF old'!#REF!</definedName>
    <definedName name="sa_noplat5">'[3]DCF old'!#REF!</definedName>
    <definedName name="sa_noplat6" localSheetId="4">'[3]DCF old'!#REF!</definedName>
    <definedName name="sa_noplat6" localSheetId="17">'[3]DCF old'!#REF!</definedName>
    <definedName name="sa_noplat6" localSheetId="5">'[3]DCF old'!#REF!</definedName>
    <definedName name="sa_noplat6" localSheetId="9">'[3]DCF old'!#REF!</definedName>
    <definedName name="sa_noplat6" localSheetId="2">'[3]DCF old'!#REF!</definedName>
    <definedName name="sa_noplat6" localSheetId="25">'[3]DCF old'!#REF!</definedName>
    <definedName name="sa_noplat6">'[3]DCF old'!#REF!</definedName>
    <definedName name="sa_noplat7" localSheetId="4">'[3]DCF old'!#REF!</definedName>
    <definedName name="sa_noplat7" localSheetId="17">'[3]DCF old'!#REF!</definedName>
    <definedName name="sa_noplat7" localSheetId="5">'[3]DCF old'!#REF!</definedName>
    <definedName name="sa_noplat7" localSheetId="9">'[3]DCF old'!#REF!</definedName>
    <definedName name="sa_noplat7" localSheetId="2">'[3]DCF old'!#REF!</definedName>
    <definedName name="sa_noplat7" localSheetId="25">'[3]DCF old'!#REF!</definedName>
    <definedName name="sa_noplat7">'[3]DCF old'!#REF!</definedName>
    <definedName name="sa_noplatdiff" localSheetId="4">'[3]DCF old'!#REF!</definedName>
    <definedName name="sa_noplatdiff" localSheetId="17">'[3]DCF old'!#REF!</definedName>
    <definedName name="sa_noplatdiff" localSheetId="5">'[3]DCF old'!#REF!</definedName>
    <definedName name="sa_noplatdiff" localSheetId="9">'[3]DCF old'!#REF!</definedName>
    <definedName name="sa_noplatdiff" localSheetId="2">'[3]DCF old'!#REF!</definedName>
    <definedName name="sa_noplatdiff" localSheetId="25">'[3]DCF old'!#REF!</definedName>
    <definedName name="sa_noplatdiff">'[3]DCF old'!#REF!</definedName>
    <definedName name="sa_noplatdiff2" localSheetId="4">'[3]DCF old'!#REF!</definedName>
    <definedName name="sa_noplatdiff2" localSheetId="17">'[3]DCF old'!#REF!</definedName>
    <definedName name="sa_noplatdiff2" localSheetId="5">'[3]DCF old'!#REF!</definedName>
    <definedName name="sa_noplatdiff2" localSheetId="9">'[3]DCF old'!#REF!</definedName>
    <definedName name="sa_noplatdiff2" localSheetId="2">'[3]DCF old'!#REF!</definedName>
    <definedName name="sa_noplatdiff2" localSheetId="25">'[3]DCF old'!#REF!</definedName>
    <definedName name="sa_noplatdiff2">'[3]DCF old'!#REF!</definedName>
    <definedName name="sa_rf1" localSheetId="4">'[3]DCF old'!#REF!</definedName>
    <definedName name="sa_rf1" localSheetId="17">'[3]DCF old'!#REF!</definedName>
    <definedName name="sa_rf1" localSheetId="5">'[3]DCF old'!#REF!</definedName>
    <definedName name="sa_rf1" localSheetId="9">'[3]DCF old'!#REF!</definedName>
    <definedName name="sa_rf1" localSheetId="2">'[3]DCF old'!#REF!</definedName>
    <definedName name="sa_rf1" localSheetId="25">'[3]DCF old'!#REF!</definedName>
    <definedName name="sa_rf1">'[3]DCF old'!#REF!</definedName>
    <definedName name="sa_rf2" localSheetId="4">'[3]DCF old'!#REF!</definedName>
    <definedName name="sa_rf2" localSheetId="17">'[3]DCF old'!#REF!</definedName>
    <definedName name="sa_rf2" localSheetId="5">'[3]DCF old'!#REF!</definedName>
    <definedName name="sa_rf2" localSheetId="9">'[3]DCF old'!#REF!</definedName>
    <definedName name="sa_rf2" localSheetId="2">'[3]DCF old'!#REF!</definedName>
    <definedName name="sa_rf2" localSheetId="25">'[3]DCF old'!#REF!</definedName>
    <definedName name="sa_rf2">'[3]DCF old'!#REF!</definedName>
    <definedName name="sa_rf3" localSheetId="4">'[3]DCF old'!#REF!</definedName>
    <definedName name="sa_rf3" localSheetId="17">'[3]DCF old'!#REF!</definedName>
    <definedName name="sa_rf3" localSheetId="5">'[3]DCF old'!#REF!</definedName>
    <definedName name="sa_rf3" localSheetId="9">'[3]DCF old'!#REF!</definedName>
    <definedName name="sa_rf3" localSheetId="2">'[3]DCF old'!#REF!</definedName>
    <definedName name="sa_rf3" localSheetId="25">'[3]DCF old'!#REF!</definedName>
    <definedName name="sa_rf3">'[3]DCF old'!#REF!</definedName>
    <definedName name="sa_rf4" localSheetId="4">'[3]DCF old'!#REF!</definedName>
    <definedName name="sa_rf4" localSheetId="17">'[3]DCF old'!#REF!</definedName>
    <definedName name="sa_rf4" localSheetId="5">'[3]DCF old'!#REF!</definedName>
    <definedName name="sa_rf4" localSheetId="9">'[3]DCF old'!#REF!</definedName>
    <definedName name="sa_rf4" localSheetId="2">'[3]DCF old'!#REF!</definedName>
    <definedName name="sa_rf4" localSheetId="25">'[3]DCF old'!#REF!</definedName>
    <definedName name="sa_rf4">'[3]DCF old'!#REF!</definedName>
    <definedName name="sa_rf5" localSheetId="4">'[3]DCF old'!#REF!</definedName>
    <definedName name="sa_rf5" localSheetId="17">'[3]DCF old'!#REF!</definedName>
    <definedName name="sa_rf5" localSheetId="5">'[3]DCF old'!#REF!</definedName>
    <definedName name="sa_rf5" localSheetId="9">'[3]DCF old'!#REF!</definedName>
    <definedName name="sa_rf5" localSheetId="2">'[3]DCF old'!#REF!</definedName>
    <definedName name="sa_rf5" localSheetId="25">'[3]DCF old'!#REF!</definedName>
    <definedName name="sa_rf5">'[3]DCF old'!#REF!</definedName>
    <definedName name="sa_rf6" localSheetId="4">'[3]DCF old'!#REF!</definedName>
    <definedName name="sa_rf6" localSheetId="17">'[3]DCF old'!#REF!</definedName>
    <definedName name="sa_rf6" localSheetId="5">'[3]DCF old'!#REF!</definedName>
    <definedName name="sa_rf6" localSheetId="9">'[3]DCF old'!#REF!</definedName>
    <definedName name="sa_rf6" localSheetId="2">'[3]DCF old'!#REF!</definedName>
    <definedName name="sa_rf6" localSheetId="25">'[3]DCF old'!#REF!</definedName>
    <definedName name="sa_rf6">'[3]DCF old'!#REF!</definedName>
    <definedName name="sa_rf7" localSheetId="4">'[3]DCF old'!#REF!</definedName>
    <definedName name="sa_rf7" localSheetId="17">'[3]DCF old'!#REF!</definedName>
    <definedName name="sa_rf7" localSheetId="5">'[3]DCF old'!#REF!</definedName>
    <definedName name="sa_rf7" localSheetId="9">'[3]DCF old'!#REF!</definedName>
    <definedName name="sa_rf7" localSheetId="2">'[3]DCF old'!#REF!</definedName>
    <definedName name="sa_rf7" localSheetId="25">'[3]DCF old'!#REF!</definedName>
    <definedName name="sa_rf7">'[3]DCF old'!#REF!</definedName>
    <definedName name="sa_rfdiff" localSheetId="4">'[3]DCF old'!#REF!</definedName>
    <definedName name="sa_rfdiff" localSheetId="17">'[3]DCF old'!#REF!</definedName>
    <definedName name="sa_rfdiff" localSheetId="5">'[3]DCF old'!#REF!</definedName>
    <definedName name="sa_rfdiff" localSheetId="9">'[3]DCF old'!#REF!</definedName>
    <definedName name="sa_rfdiff" localSheetId="2">'[3]DCF old'!#REF!</definedName>
    <definedName name="sa_rfdiff" localSheetId="25">'[3]DCF old'!#REF!</definedName>
    <definedName name="sa_rfdiff">'[3]DCF old'!#REF!</definedName>
    <definedName name="sa_riskprem1" localSheetId="4">'[3]DCF old'!#REF!</definedName>
    <definedName name="sa_riskprem1" localSheetId="17">'[3]DCF old'!#REF!</definedName>
    <definedName name="sa_riskprem1" localSheetId="5">'[3]DCF old'!#REF!</definedName>
    <definedName name="sa_riskprem1" localSheetId="9">'[3]DCF old'!#REF!</definedName>
    <definedName name="sa_riskprem1" localSheetId="2">'[3]DCF old'!#REF!</definedName>
    <definedName name="sa_riskprem1" localSheetId="25">'[3]DCF old'!#REF!</definedName>
    <definedName name="sa_riskprem1">'[3]DCF old'!#REF!</definedName>
    <definedName name="sa_riskprem2" localSheetId="4">'[3]DCF old'!#REF!</definedName>
    <definedName name="sa_riskprem2" localSheetId="17">'[3]DCF old'!#REF!</definedName>
    <definedName name="sa_riskprem2" localSheetId="5">'[3]DCF old'!#REF!</definedName>
    <definedName name="sa_riskprem2" localSheetId="9">'[3]DCF old'!#REF!</definedName>
    <definedName name="sa_riskprem2" localSheetId="2">'[3]DCF old'!#REF!</definedName>
    <definedName name="sa_riskprem2" localSheetId="25">'[3]DCF old'!#REF!</definedName>
    <definedName name="sa_riskprem2">'[3]DCF old'!#REF!</definedName>
    <definedName name="sa_riskprem3" localSheetId="4">'[3]DCF old'!#REF!</definedName>
    <definedName name="sa_riskprem3" localSheetId="17">'[3]DCF old'!#REF!</definedName>
    <definedName name="sa_riskprem3" localSheetId="5">'[3]DCF old'!#REF!</definedName>
    <definedName name="sa_riskprem3" localSheetId="9">'[3]DCF old'!#REF!</definedName>
    <definedName name="sa_riskprem3" localSheetId="2">'[3]DCF old'!#REF!</definedName>
    <definedName name="sa_riskprem3" localSheetId="25">'[3]DCF old'!#REF!</definedName>
    <definedName name="sa_riskprem3">'[3]DCF old'!#REF!</definedName>
    <definedName name="sa_riskprem4" localSheetId="4">'[3]DCF old'!#REF!</definedName>
    <definedName name="sa_riskprem4" localSheetId="17">'[3]DCF old'!#REF!</definedName>
    <definedName name="sa_riskprem4" localSheetId="5">'[3]DCF old'!#REF!</definedName>
    <definedName name="sa_riskprem4" localSheetId="9">'[3]DCF old'!#REF!</definedName>
    <definedName name="sa_riskprem4" localSheetId="2">'[3]DCF old'!#REF!</definedName>
    <definedName name="sa_riskprem4" localSheetId="25">'[3]DCF old'!#REF!</definedName>
    <definedName name="sa_riskprem4">'[3]DCF old'!#REF!</definedName>
    <definedName name="sa_riskprem5" localSheetId="4">'[3]DCF old'!#REF!</definedName>
    <definedName name="sa_riskprem5" localSheetId="17">'[3]DCF old'!#REF!</definedName>
    <definedName name="sa_riskprem5" localSheetId="5">'[3]DCF old'!#REF!</definedName>
    <definedName name="sa_riskprem5" localSheetId="9">'[3]DCF old'!#REF!</definedName>
    <definedName name="sa_riskprem5" localSheetId="2">'[3]DCF old'!#REF!</definedName>
    <definedName name="sa_riskprem5" localSheetId="25">'[3]DCF old'!#REF!</definedName>
    <definedName name="sa_riskprem5">'[3]DCF old'!#REF!</definedName>
    <definedName name="sa_riskprem6" localSheetId="4">'[3]DCF old'!#REF!</definedName>
    <definedName name="sa_riskprem6" localSheetId="17">'[3]DCF old'!#REF!</definedName>
    <definedName name="sa_riskprem6" localSheetId="5">'[3]DCF old'!#REF!</definedName>
    <definedName name="sa_riskprem6" localSheetId="9">'[3]DCF old'!#REF!</definedName>
    <definedName name="sa_riskprem6" localSheetId="2">'[3]DCF old'!#REF!</definedName>
    <definedName name="sa_riskprem6" localSheetId="25">'[3]DCF old'!#REF!</definedName>
    <definedName name="sa_riskprem6">'[3]DCF old'!#REF!</definedName>
    <definedName name="sa_riskprem7" localSheetId="4">'[3]DCF old'!#REF!</definedName>
    <definedName name="sa_riskprem7" localSheetId="17">'[3]DCF old'!#REF!</definedName>
    <definedName name="sa_riskprem7" localSheetId="5">'[3]DCF old'!#REF!</definedName>
    <definedName name="sa_riskprem7" localSheetId="9">'[3]DCF old'!#REF!</definedName>
    <definedName name="sa_riskprem7" localSheetId="2">'[3]DCF old'!#REF!</definedName>
    <definedName name="sa_riskprem7" localSheetId="25">'[3]DCF old'!#REF!</definedName>
    <definedName name="sa_riskprem7">'[3]DCF old'!#REF!</definedName>
    <definedName name="sa_riskpremdiff" localSheetId="4">'[3]DCF old'!#REF!</definedName>
    <definedName name="sa_riskpremdiff" localSheetId="17">'[3]DCF old'!#REF!</definedName>
    <definedName name="sa_riskpremdiff" localSheetId="5">'[3]DCF old'!#REF!</definedName>
    <definedName name="sa_riskpremdiff" localSheetId="9">'[3]DCF old'!#REF!</definedName>
    <definedName name="sa_riskpremdiff" localSheetId="2">'[3]DCF old'!#REF!</definedName>
    <definedName name="sa_riskpremdiff" localSheetId="25">'[3]DCF old'!#REF!</definedName>
    <definedName name="sa_riskpremdiff">'[3]DCF old'!#REF!</definedName>
    <definedName name="sa_roic_value_p2" localSheetId="4">'[3]DCF old'!#REF!</definedName>
    <definedName name="sa_roic_value_p2" localSheetId="17">'[3]DCF old'!#REF!</definedName>
    <definedName name="sa_roic_value_p2" localSheetId="5">'[3]DCF old'!#REF!</definedName>
    <definedName name="sa_roic_value_p2" localSheetId="9">'[3]DCF old'!#REF!</definedName>
    <definedName name="sa_roic_value_p2" localSheetId="2">'[3]DCF old'!#REF!</definedName>
    <definedName name="sa_roic_value_p2" localSheetId="25">'[3]DCF old'!#REF!</definedName>
    <definedName name="sa_roic_value_p2">'[3]DCF old'!#REF!</definedName>
    <definedName name="sa_roic_value_p3" localSheetId="4">'[3]DCF old'!#REF!</definedName>
    <definedName name="sa_roic_value_p3" localSheetId="17">'[3]DCF old'!#REF!</definedName>
    <definedName name="sa_roic_value_p3" localSheetId="5">'[3]DCF old'!#REF!</definedName>
    <definedName name="sa_roic_value_p3" localSheetId="9">'[3]DCF old'!#REF!</definedName>
    <definedName name="sa_roic_value_p3" localSheetId="2">'[3]DCF old'!#REF!</definedName>
    <definedName name="sa_roic_value_p3" localSheetId="25">'[3]DCF old'!#REF!</definedName>
    <definedName name="sa_roic_value_p3">'[3]DCF old'!#REF!</definedName>
    <definedName name="sa_roic1" localSheetId="4">'[3]DCF old'!#REF!</definedName>
    <definedName name="sa_roic1" localSheetId="17">'[3]DCF old'!#REF!</definedName>
    <definedName name="sa_roic1" localSheetId="5">'[3]DCF old'!#REF!</definedName>
    <definedName name="sa_roic1" localSheetId="9">'[3]DCF old'!#REF!</definedName>
    <definedName name="sa_roic1" localSheetId="2">'[3]DCF old'!#REF!</definedName>
    <definedName name="sa_roic1" localSheetId="25">'[3]DCF old'!#REF!</definedName>
    <definedName name="sa_roic1">'[3]DCF old'!#REF!</definedName>
    <definedName name="sa_roic2" localSheetId="4">'[3]DCF old'!#REF!</definedName>
    <definedName name="sa_roic2" localSheetId="17">'[3]DCF old'!#REF!</definedName>
    <definedName name="sa_roic2" localSheetId="5">'[3]DCF old'!#REF!</definedName>
    <definedName name="sa_roic2" localSheetId="9">'[3]DCF old'!#REF!</definedName>
    <definedName name="sa_roic2" localSheetId="2">'[3]DCF old'!#REF!</definedName>
    <definedName name="sa_roic2" localSheetId="25">'[3]DCF old'!#REF!</definedName>
    <definedName name="sa_roic2">'[3]DCF old'!#REF!</definedName>
    <definedName name="sa_roic3" localSheetId="4">'[3]DCF old'!#REF!</definedName>
    <definedName name="sa_roic3" localSheetId="17">'[3]DCF old'!#REF!</definedName>
    <definedName name="sa_roic3" localSheetId="5">'[3]DCF old'!#REF!</definedName>
    <definedName name="sa_roic3" localSheetId="9">'[3]DCF old'!#REF!</definedName>
    <definedName name="sa_roic3" localSheetId="2">'[3]DCF old'!#REF!</definedName>
    <definedName name="sa_roic3" localSheetId="25">'[3]DCF old'!#REF!</definedName>
    <definedName name="sa_roic3">'[3]DCF old'!#REF!</definedName>
    <definedName name="sa_roic4" localSheetId="4">'[3]DCF old'!#REF!</definedName>
    <definedName name="sa_roic4" localSheetId="17">'[3]DCF old'!#REF!</definedName>
    <definedName name="sa_roic4" localSheetId="5">'[3]DCF old'!#REF!</definedName>
    <definedName name="sa_roic4" localSheetId="9">'[3]DCF old'!#REF!</definedName>
    <definedName name="sa_roic4" localSheetId="2">'[3]DCF old'!#REF!</definedName>
    <definedName name="sa_roic4" localSheetId="25">'[3]DCF old'!#REF!</definedName>
    <definedName name="sa_roic4">'[3]DCF old'!#REF!</definedName>
    <definedName name="sa_roic5" localSheetId="4">'[3]DCF old'!#REF!</definedName>
    <definedName name="sa_roic5" localSheetId="17">'[3]DCF old'!#REF!</definedName>
    <definedName name="sa_roic5" localSheetId="5">'[3]DCF old'!#REF!</definedName>
    <definedName name="sa_roic5" localSheetId="9">'[3]DCF old'!#REF!</definedName>
    <definedName name="sa_roic5" localSheetId="2">'[3]DCF old'!#REF!</definedName>
    <definedName name="sa_roic5" localSheetId="25">'[3]DCF old'!#REF!</definedName>
    <definedName name="sa_roic5">'[3]DCF old'!#REF!</definedName>
    <definedName name="sa_roicdiff" localSheetId="4">'[3]DCF old'!#REF!</definedName>
    <definedName name="sa_roicdiff" localSheetId="17">'[3]DCF old'!#REF!</definedName>
    <definedName name="sa_roicdiff" localSheetId="5">'[3]DCF old'!#REF!</definedName>
    <definedName name="sa_roicdiff" localSheetId="9">'[3]DCF old'!#REF!</definedName>
    <definedName name="sa_roicdiff" localSheetId="2">'[3]DCF old'!#REF!</definedName>
    <definedName name="sa_roicdiff" localSheetId="25">'[3]DCF old'!#REF!</definedName>
    <definedName name="sa_roicdiff">'[3]DCF old'!#REF!</definedName>
    <definedName name="sa_solid1" localSheetId="4">'[3]DCF old'!#REF!</definedName>
    <definedName name="sa_solid1" localSheetId="17">'[3]DCF old'!#REF!</definedName>
    <definedName name="sa_solid1" localSheetId="5">'[3]DCF old'!#REF!</definedName>
    <definedName name="sa_solid1" localSheetId="9">'[3]DCF old'!#REF!</definedName>
    <definedName name="sa_solid1" localSheetId="2">'[3]DCF old'!#REF!</definedName>
    <definedName name="sa_solid1" localSheetId="25">'[3]DCF old'!#REF!</definedName>
    <definedName name="sa_solid1">'[3]DCF old'!#REF!</definedName>
    <definedName name="sa_solid2" localSheetId="4">'[3]DCF old'!#REF!</definedName>
    <definedName name="sa_solid2" localSheetId="17">'[3]DCF old'!#REF!</definedName>
    <definedName name="sa_solid2" localSheetId="5">'[3]DCF old'!#REF!</definedName>
    <definedName name="sa_solid2" localSheetId="9">'[3]DCF old'!#REF!</definedName>
    <definedName name="sa_solid2" localSheetId="2">'[3]DCF old'!#REF!</definedName>
    <definedName name="sa_solid2" localSheetId="25">'[3]DCF old'!#REF!</definedName>
    <definedName name="sa_solid2">'[3]DCF old'!#REF!</definedName>
    <definedName name="sa_solid3" localSheetId="4">'[3]DCF old'!#REF!</definedName>
    <definedName name="sa_solid3" localSheetId="17">'[3]DCF old'!#REF!</definedName>
    <definedName name="sa_solid3" localSheetId="5">'[3]DCF old'!#REF!</definedName>
    <definedName name="sa_solid3" localSheetId="9">'[3]DCF old'!#REF!</definedName>
    <definedName name="sa_solid3" localSheetId="2">'[3]DCF old'!#REF!</definedName>
    <definedName name="sa_solid3" localSheetId="25">'[3]DCF old'!#REF!</definedName>
    <definedName name="sa_solid3">'[3]DCF old'!#REF!</definedName>
    <definedName name="sa_solid4" localSheetId="4">'[3]DCF old'!#REF!</definedName>
    <definedName name="sa_solid4" localSheetId="17">'[3]DCF old'!#REF!</definedName>
    <definedName name="sa_solid4" localSheetId="5">'[3]DCF old'!#REF!</definedName>
    <definedName name="sa_solid4" localSheetId="9">'[3]DCF old'!#REF!</definedName>
    <definedName name="sa_solid4" localSheetId="2">'[3]DCF old'!#REF!</definedName>
    <definedName name="sa_solid4" localSheetId="25">'[3]DCF old'!#REF!</definedName>
    <definedName name="sa_solid4">'[3]DCF old'!#REF!</definedName>
    <definedName name="sa_solid5" localSheetId="4">'[3]DCF old'!#REF!</definedName>
    <definedName name="sa_solid5" localSheetId="17">'[3]DCF old'!#REF!</definedName>
    <definedName name="sa_solid5" localSheetId="5">'[3]DCF old'!#REF!</definedName>
    <definedName name="sa_solid5" localSheetId="9">'[3]DCF old'!#REF!</definedName>
    <definedName name="sa_solid5" localSheetId="2">'[3]DCF old'!#REF!</definedName>
    <definedName name="sa_solid5" localSheetId="25">'[3]DCF old'!#REF!</definedName>
    <definedName name="sa_solid5">'[3]DCF old'!#REF!</definedName>
    <definedName name="sa_solid6" localSheetId="4">'[3]DCF old'!#REF!</definedName>
    <definedName name="sa_solid6" localSheetId="17">'[3]DCF old'!#REF!</definedName>
    <definedName name="sa_solid6" localSheetId="5">'[3]DCF old'!#REF!</definedName>
    <definedName name="sa_solid6" localSheetId="9">'[3]DCF old'!#REF!</definedName>
    <definedName name="sa_solid6" localSheetId="2">'[3]DCF old'!#REF!</definedName>
    <definedName name="sa_solid6" localSheetId="25">'[3]DCF old'!#REF!</definedName>
    <definedName name="sa_solid6">'[3]DCF old'!#REF!</definedName>
    <definedName name="sa_solid7" localSheetId="4">'[3]DCF old'!#REF!</definedName>
    <definedName name="sa_solid7" localSheetId="17">'[3]DCF old'!#REF!</definedName>
    <definedName name="sa_solid7" localSheetId="5">'[3]DCF old'!#REF!</definedName>
    <definedName name="sa_solid7" localSheetId="9">'[3]DCF old'!#REF!</definedName>
    <definedName name="sa_solid7" localSheetId="2">'[3]DCF old'!#REF!</definedName>
    <definedName name="sa_solid7" localSheetId="25">'[3]DCF old'!#REF!</definedName>
    <definedName name="sa_solid7">'[3]DCF old'!#REF!</definedName>
    <definedName name="sa_soliddiff" localSheetId="4">'[3]DCF old'!#REF!</definedName>
    <definedName name="sa_soliddiff" localSheetId="17">'[3]DCF old'!#REF!</definedName>
    <definedName name="sa_soliddiff" localSheetId="5">'[3]DCF old'!#REF!</definedName>
    <definedName name="sa_soliddiff" localSheetId="9">'[3]DCF old'!#REF!</definedName>
    <definedName name="sa_soliddiff" localSheetId="2">'[3]DCF old'!#REF!</definedName>
    <definedName name="sa_soliddiff" localSheetId="25">'[3]DCF old'!#REF!</definedName>
    <definedName name="sa_soliddiff">'[3]DCF old'!#REF!</definedName>
    <definedName name="sa_wacc">'[3]DCF old'!$C$51</definedName>
    <definedName name="sa_wacc1" localSheetId="4">'[3]DCF old'!#REF!</definedName>
    <definedName name="sa_wacc1" localSheetId="17">'[3]DCF old'!#REF!</definedName>
    <definedName name="sa_wacc1" localSheetId="5">'[3]DCF old'!#REF!</definedName>
    <definedName name="sa_wacc1" localSheetId="9">'[3]DCF old'!#REF!</definedName>
    <definedName name="sa_wacc1" localSheetId="2">'[3]DCF old'!#REF!</definedName>
    <definedName name="sa_wacc1" localSheetId="25">'[3]DCF old'!#REF!</definedName>
    <definedName name="sa_wacc1">'[3]DCF old'!#REF!</definedName>
    <definedName name="sa_wacc2" localSheetId="4">'[3]DCF old'!#REF!</definedName>
    <definedName name="sa_wacc2" localSheetId="17">'[3]DCF old'!#REF!</definedName>
    <definedName name="sa_wacc2" localSheetId="5">'[3]DCF old'!#REF!</definedName>
    <definedName name="sa_wacc2" localSheetId="9">'[3]DCF old'!#REF!</definedName>
    <definedName name="sa_wacc2" localSheetId="2">'[3]DCF old'!#REF!</definedName>
    <definedName name="sa_wacc2" localSheetId="25">'[3]DCF old'!#REF!</definedName>
    <definedName name="sa_wacc2">'[3]DCF old'!#REF!</definedName>
    <definedName name="sa_wacc3" localSheetId="4">'[3]DCF old'!#REF!</definedName>
    <definedName name="sa_wacc3" localSheetId="17">'[3]DCF old'!#REF!</definedName>
    <definedName name="sa_wacc3" localSheetId="5">'[3]DCF old'!#REF!</definedName>
    <definedName name="sa_wacc3" localSheetId="9">'[3]DCF old'!#REF!</definedName>
    <definedName name="sa_wacc3" localSheetId="2">'[3]DCF old'!#REF!</definedName>
    <definedName name="sa_wacc3" localSheetId="25">'[3]DCF old'!#REF!</definedName>
    <definedName name="sa_wacc3">'[3]DCF old'!#REF!</definedName>
    <definedName name="sa_wacc4" localSheetId="4">'[3]DCF old'!#REF!</definedName>
    <definedName name="sa_wacc4" localSheetId="17">'[3]DCF old'!#REF!</definedName>
    <definedName name="sa_wacc4" localSheetId="5">'[3]DCF old'!#REF!</definedName>
    <definedName name="sa_wacc4" localSheetId="9">'[3]DCF old'!#REF!</definedName>
    <definedName name="sa_wacc4" localSheetId="2">'[3]DCF old'!#REF!</definedName>
    <definedName name="sa_wacc4" localSheetId="25">'[3]DCF old'!#REF!</definedName>
    <definedName name="sa_wacc4">'[3]DCF old'!#REF!</definedName>
    <definedName name="sa_wacc5" localSheetId="4">'[3]DCF old'!#REF!</definedName>
    <definedName name="sa_wacc5" localSheetId="17">'[3]DCF old'!#REF!</definedName>
    <definedName name="sa_wacc5" localSheetId="5">'[3]DCF old'!#REF!</definedName>
    <definedName name="sa_wacc5" localSheetId="9">'[3]DCF old'!#REF!</definedName>
    <definedName name="sa_wacc5" localSheetId="2">'[3]DCF old'!#REF!</definedName>
    <definedName name="sa_wacc5" localSheetId="25">'[3]DCF old'!#REF!</definedName>
    <definedName name="sa_wacc5">'[3]DCF old'!#REF!</definedName>
    <definedName name="sa_wacc6" localSheetId="4">'[3]DCF old'!#REF!</definedName>
    <definedName name="sa_wacc6" localSheetId="17">'[3]DCF old'!#REF!</definedName>
    <definedName name="sa_wacc6" localSheetId="5">'[3]DCF old'!#REF!</definedName>
    <definedName name="sa_wacc6" localSheetId="9">'[3]DCF old'!#REF!</definedName>
    <definedName name="sa_wacc6" localSheetId="2">'[3]DCF old'!#REF!</definedName>
    <definedName name="sa_wacc6" localSheetId="25">'[3]DCF old'!#REF!</definedName>
    <definedName name="sa_wacc6">'[3]DCF old'!#REF!</definedName>
    <definedName name="sa_wacc7" localSheetId="4">'[3]DCF old'!#REF!</definedName>
    <definedName name="sa_wacc7" localSheetId="17">'[3]DCF old'!#REF!</definedName>
    <definedName name="sa_wacc7" localSheetId="5">'[3]DCF old'!#REF!</definedName>
    <definedName name="sa_wacc7" localSheetId="9">'[3]DCF old'!#REF!</definedName>
    <definedName name="sa_wacc7" localSheetId="2">'[3]DCF old'!#REF!</definedName>
    <definedName name="sa_wacc7" localSheetId="25">'[3]DCF old'!#REF!</definedName>
    <definedName name="sa_wacc7">'[3]DCF old'!#REF!</definedName>
    <definedName name="sa_waccdiff" localSheetId="4">'[3]DCF old'!#REF!</definedName>
    <definedName name="sa_waccdiff" localSheetId="17">'[3]DCF old'!#REF!</definedName>
    <definedName name="sa_waccdiff" localSheetId="5">'[3]DCF old'!#REF!</definedName>
    <definedName name="sa_waccdiff" localSheetId="9">'[3]DCF old'!#REF!</definedName>
    <definedName name="sa_waccdiff" localSheetId="2">'[3]DCF old'!#REF!</definedName>
    <definedName name="sa_waccdiff" localSheetId="25">'[3]DCF old'!#REF!</definedName>
    <definedName name="sa_waccdiff">'[3]DCF old'!#REF!</definedName>
    <definedName name="sale_g" localSheetId="4">'[3]DCF old'!#REF!</definedName>
    <definedName name="sale_g" localSheetId="17">'[3]DCF old'!#REF!</definedName>
    <definedName name="sale_g" localSheetId="5">'[3]DCF old'!#REF!</definedName>
    <definedName name="sale_g" localSheetId="9">'[3]DCF old'!#REF!</definedName>
    <definedName name="sale_g" localSheetId="2">'[3]DCF old'!#REF!</definedName>
    <definedName name="sale_g" localSheetId="25">'[3]DCF old'!#REF!</definedName>
    <definedName name="sale_g">'[3]DCF old'!#REF!</definedName>
    <definedName name="sales" localSheetId="4">#REF!</definedName>
    <definedName name="sales" localSheetId="17">#REF!</definedName>
    <definedName name="sales" localSheetId="5">#REF!</definedName>
    <definedName name="sales" localSheetId="9">#REF!</definedName>
    <definedName name="sales" localSheetId="2">#REF!</definedName>
    <definedName name="sales" localSheetId="25">#REF!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7">'[3]DCF old'!#REF!</definedName>
    <definedName name="sector" localSheetId="5">'[3]DCF old'!#REF!</definedName>
    <definedName name="sector" localSheetId="9">'[3]DCF old'!#REF!</definedName>
    <definedName name="sector" localSheetId="2">'[3]DCF old'!#REF!</definedName>
    <definedName name="sector" localSheetId="25">'[3]DCF old'!#REF!</definedName>
    <definedName name="sector">'[3]DCF old'!#REF!</definedName>
    <definedName name="sector_en" localSheetId="4">'[3]DCF old'!#REF!</definedName>
    <definedName name="sector_en" localSheetId="17">'[3]DCF old'!#REF!</definedName>
    <definedName name="sector_en" localSheetId="5">'[3]DCF old'!#REF!</definedName>
    <definedName name="sector_en" localSheetId="9">'[3]DCF old'!#REF!</definedName>
    <definedName name="sector_en" localSheetId="2">'[3]DCF old'!#REF!</definedName>
    <definedName name="sector_en" localSheetId="25">'[3]DCF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7">#REF!</definedName>
    <definedName name="SEK_USD" localSheetId="5">#REF!</definedName>
    <definedName name="SEK_USD" localSheetId="9">#REF!</definedName>
    <definedName name="SEK_USD" localSheetId="2">#REF!</definedName>
    <definedName name="SEK_USD" localSheetId="25">#REF!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7">[8]NOPAT_VDF!#REF!</definedName>
    <definedName name="SGA_growth" localSheetId="5">[8]NOPAT_VDF!#REF!</definedName>
    <definedName name="SGA_growth" localSheetId="9">[8]NOPAT_VDF!#REF!</definedName>
    <definedName name="SGA_growth" localSheetId="2">[8]NOPAT_VDF!#REF!</definedName>
    <definedName name="SGA_growth" localSheetId="25">[8]NOPAT_VDF!#REF!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7">[8]Forecasts_VDF!#REF!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5">[8]Forecasts_VDF!#REF!</definedName>
    <definedName name="SGA_margin_fore">[8]Forecasts_VDF!#REF!</definedName>
    <definedName name="share_info" localSheetId="4">#REF!</definedName>
    <definedName name="share_info" localSheetId="17">#REF!</definedName>
    <definedName name="share_info" localSheetId="5">#REF!</definedName>
    <definedName name="share_info" localSheetId="9">#REF!</definedName>
    <definedName name="share_info" localSheetId="2">#REF!</definedName>
    <definedName name="share_info" localSheetId="25">#REF!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7">#REF!</definedName>
    <definedName name="Shares" localSheetId="5">#REF!</definedName>
    <definedName name="Shares" localSheetId="9">#REF!</definedName>
    <definedName name="Shares" localSheetId="2">#REF!</definedName>
    <definedName name="Shares" localSheetId="25">#REF!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7">'[8]Invested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5">'[8]Invested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7">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5">OFFSET(ChartStartpoint,ChartarrayStartpoint,0,ChartarraySize,1)</definedName>
    <definedName name="Sheet2">OFFSET(ChartStartpoint,ChartarrayStartpoint,0,ChartarraySize,1)</definedName>
    <definedName name="Short_term_debt" localSheetId="4">#REF!</definedName>
    <definedName name="Short_term_debt" localSheetId="17">#REF!</definedName>
    <definedName name="Short_term_debt" localSheetId="5">#REF!</definedName>
    <definedName name="Short_term_debt" localSheetId="9">#REF!</definedName>
    <definedName name="Short_term_debt" localSheetId="2">#REF!</definedName>
    <definedName name="Short_term_debt" localSheetId="25">#REF!</definedName>
    <definedName name="Short_term_debt">#REF!</definedName>
    <definedName name="Shre">'[30]Balance Sheet'!$N$9</definedName>
    <definedName name="SHRFULL" localSheetId="4">#REF!</definedName>
    <definedName name="SHRFULL" localSheetId="17">#REF!</definedName>
    <definedName name="SHRFULL" localSheetId="5">#REF!</definedName>
    <definedName name="SHRFULL" localSheetId="9">#REF!</definedName>
    <definedName name="SHRFULL" localSheetId="2">#REF!</definedName>
    <definedName name="SHRFULL" localSheetId="25">#REF!</definedName>
    <definedName name="SHRFULL">#REF!</definedName>
    <definedName name="sizes">FALSE</definedName>
    <definedName name="solveproblemwacc">'[3]DCF old'!$C$48</definedName>
    <definedName name="sorteringtest" localSheetId="4">#REF!</definedName>
    <definedName name="sorteringtest" localSheetId="17">#REF!</definedName>
    <definedName name="sorteringtest" localSheetId="5">#REF!</definedName>
    <definedName name="sorteringtest" localSheetId="9">#REF!</definedName>
    <definedName name="sorteringtest" localSheetId="2">#REF!</definedName>
    <definedName name="sorteringtest" localSheetId="25">#REF!</definedName>
    <definedName name="sorteringtest">#REF!</definedName>
    <definedName name="South_America" localSheetId="4">#REF!</definedName>
    <definedName name="South_America" localSheetId="17">#REF!</definedName>
    <definedName name="South_America" localSheetId="5">#REF!</definedName>
    <definedName name="South_America" localSheetId="9">#REF!</definedName>
    <definedName name="South_America" localSheetId="2">#REF!</definedName>
    <definedName name="South_America" localSheetId="25">#REF!</definedName>
    <definedName name="South_America">#REF!</definedName>
    <definedName name="South_America_w" localSheetId="4">#REF!</definedName>
    <definedName name="South_America_w" localSheetId="17">#REF!</definedName>
    <definedName name="South_America_w" localSheetId="5">#REF!</definedName>
    <definedName name="South_America_w" localSheetId="9">#REF!</definedName>
    <definedName name="South_America_w" localSheetId="2">#REF!</definedName>
    <definedName name="South_America_w" localSheetId="25">#REF!</definedName>
    <definedName name="South_America_w">#REF!</definedName>
    <definedName name="spcurrency" localSheetId="4">#REF!</definedName>
    <definedName name="spcurrency" localSheetId="17">#REF!</definedName>
    <definedName name="spcurrency" localSheetId="5">#REF!</definedName>
    <definedName name="spcurrency" localSheetId="9">#REF!</definedName>
    <definedName name="spcurrency" localSheetId="2">#REF!</definedName>
    <definedName name="spcurrency" localSheetId="25">#REF!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7">'[6]old template'!#REF!</definedName>
    <definedName name="sqm00" localSheetId="5">'[6]old template'!#REF!</definedName>
    <definedName name="sqm00" localSheetId="9">'[6]old template'!#REF!</definedName>
    <definedName name="sqm00" localSheetId="2">'[6]old template'!#REF!</definedName>
    <definedName name="sqm00" localSheetId="25">'[6]old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7">#REF!</definedName>
    <definedName name="Start_Year_JCF" localSheetId="5">#REF!</definedName>
    <definedName name="Start_Year_JCF" localSheetId="9">#REF!</definedName>
    <definedName name="Start_Year_JCF" localSheetId="2">#REF!</definedName>
    <definedName name="Start_Year_JCF" localSheetId="25">#REF!</definedName>
    <definedName name="Start_Year_JCF">#REF!</definedName>
    <definedName name="startday" localSheetId="4">#REF!</definedName>
    <definedName name="startday" localSheetId="17">#REF!</definedName>
    <definedName name="startday" localSheetId="5">#REF!</definedName>
    <definedName name="startday" localSheetId="9">#REF!</definedName>
    <definedName name="startday" localSheetId="2">#REF!</definedName>
    <definedName name="startday" localSheetId="25">#REF!</definedName>
    <definedName name="startday">#REF!</definedName>
    <definedName name="startmonth" localSheetId="4">#REF!</definedName>
    <definedName name="startmonth" localSheetId="17">#REF!</definedName>
    <definedName name="startmonth" localSheetId="5">#REF!</definedName>
    <definedName name="startmonth" localSheetId="9">#REF!</definedName>
    <definedName name="startmonth" localSheetId="2">#REF!</definedName>
    <definedName name="startmonth" localSheetId="25">#REF!</definedName>
    <definedName name="startmonth">#REF!</definedName>
    <definedName name="StartPosition" localSheetId="4">#REF!</definedName>
    <definedName name="StartPosition" localSheetId="17">#REF!</definedName>
    <definedName name="StartPosition" localSheetId="5">#REF!</definedName>
    <definedName name="StartPosition" localSheetId="9">#REF!</definedName>
    <definedName name="StartPosition" localSheetId="2">#REF!</definedName>
    <definedName name="StartPosition" localSheetId="25">#REF!</definedName>
    <definedName name="StartPosition">#REF!</definedName>
    <definedName name="startyear" localSheetId="4">#REF!</definedName>
    <definedName name="startyear" localSheetId="17">#REF!</definedName>
    <definedName name="startyear" localSheetId="5">#REF!</definedName>
    <definedName name="startyear" localSheetId="9">#REF!</definedName>
    <definedName name="startyear" localSheetId="2">#REF!</definedName>
    <definedName name="startyear" localSheetId="25">#REF!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7">#REF!</definedName>
    <definedName name="strategy_key" localSheetId="5">#REF!</definedName>
    <definedName name="strategy_key" localSheetId="9">#REF!</definedName>
    <definedName name="strategy_key" localSheetId="2">#REF!</definedName>
    <definedName name="strategy_key" localSheetId="25">#REF!</definedName>
    <definedName name="strategy_key">#REF!</definedName>
    <definedName name="subdebt" localSheetId="4">#REF!</definedName>
    <definedName name="subdebt" localSheetId="17">#REF!</definedName>
    <definedName name="subdebt" localSheetId="5">#REF!</definedName>
    <definedName name="subdebt" localSheetId="9">#REF!</definedName>
    <definedName name="subdebt" localSheetId="2">#REF!</definedName>
    <definedName name="subdebt" localSheetId="25">#REF!</definedName>
    <definedName name="subdebt">#REF!</definedName>
    <definedName name="Summary" localSheetId="4">#REF!</definedName>
    <definedName name="Summary" localSheetId="17">#REF!</definedName>
    <definedName name="Summary" localSheetId="5">#REF!</definedName>
    <definedName name="Summary" localSheetId="9">#REF!</definedName>
    <definedName name="Summary" localSheetId="2">#REF!</definedName>
    <definedName name="Summary" localSheetId="25">#REF!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7">'[3]DCF old'!#REF!</definedName>
    <definedName name="svaps" localSheetId="5">'[3]DCF old'!#REF!</definedName>
    <definedName name="svaps" localSheetId="9">'[3]DCF old'!#REF!</definedName>
    <definedName name="svaps" localSheetId="2">'[3]DCF old'!#REF!</definedName>
    <definedName name="svaps" localSheetId="25">'[3]DCF old'!#REF!</definedName>
    <definedName name="svaps">'[3]DCF old'!#REF!</definedName>
    <definedName name="SVASolver" localSheetId="4">#REF!</definedName>
    <definedName name="SVASolver" localSheetId="17">#REF!</definedName>
    <definedName name="SVASolver" localSheetId="5">#REF!</definedName>
    <definedName name="SVASolver" localSheetId="9">#REF!</definedName>
    <definedName name="SVASolver" localSheetId="2">#REF!</definedName>
    <definedName name="SVASolver" localSheetId="25">#REF!</definedName>
    <definedName name="SVASolver">#REF!</definedName>
    <definedName name="Sweden" localSheetId="4">#REF!</definedName>
    <definedName name="Sweden" localSheetId="17">#REF!</definedName>
    <definedName name="Sweden" localSheetId="5">#REF!</definedName>
    <definedName name="Sweden" localSheetId="9">#REF!</definedName>
    <definedName name="Sweden" localSheetId="2">#REF!</definedName>
    <definedName name="Sweden" localSheetId="25">#REF!</definedName>
    <definedName name="Sweden">#REF!</definedName>
    <definedName name="Sweden_w" localSheetId="4">#REF!</definedName>
    <definedName name="Sweden_w" localSheetId="17">#REF!</definedName>
    <definedName name="Sweden_w" localSheetId="5">#REF!</definedName>
    <definedName name="Sweden_w" localSheetId="9">#REF!</definedName>
    <definedName name="Sweden_w" localSheetId="2">#REF!</definedName>
    <definedName name="Sweden_w" localSheetId="25">#REF!</definedName>
    <definedName name="Sweden_w">#REF!</definedName>
    <definedName name="syss_kap" localSheetId="4">'[3]DCF old'!#REF!</definedName>
    <definedName name="syss_kap" localSheetId="17">'[3]DCF old'!#REF!</definedName>
    <definedName name="syss_kap" localSheetId="5">'[3]DCF old'!#REF!</definedName>
    <definedName name="syss_kap" localSheetId="9">'[3]DCF old'!#REF!</definedName>
    <definedName name="syss_kap" localSheetId="2">'[3]DCF old'!#REF!</definedName>
    <definedName name="syss_kap" localSheetId="25">'[3]DCF old'!#REF!</definedName>
    <definedName name="syss_kap">'[3]DCF old'!#REF!</definedName>
    <definedName name="t" localSheetId="4">#REF!</definedName>
    <definedName name="t" localSheetId="17">#REF!</definedName>
    <definedName name="t" localSheetId="5">#REF!</definedName>
    <definedName name="t" localSheetId="9">#REF!</definedName>
    <definedName name="t" localSheetId="2">#REF!</definedName>
    <definedName name="t" localSheetId="25">#REF!</definedName>
    <definedName name="t">#REF!</definedName>
    <definedName name="Tabell_A_USD" localSheetId="4">'[11]A table'!#REF!</definedName>
    <definedName name="Tabell_A_USD" localSheetId="17">'[11]A table'!#REF!</definedName>
    <definedName name="Tabell_A_USD" localSheetId="5">'[11]A table'!#REF!</definedName>
    <definedName name="Tabell_A_USD" localSheetId="9">'[11]A table'!#REF!</definedName>
    <definedName name="Tabell_A_USD" localSheetId="2">'[11]A table'!#REF!</definedName>
    <definedName name="Tabell_A_USD" localSheetId="25">'[11]A table'!#REF!</definedName>
    <definedName name="Tabell_A_USD">'[11]A table'!#REF!</definedName>
    <definedName name="Tabell_C_Eng" localSheetId="4">'[11]A table'!#REF!</definedName>
    <definedName name="Tabell_C_Eng" localSheetId="17">'[11]A table'!#REF!</definedName>
    <definedName name="Tabell_C_Eng" localSheetId="5">'[11]A table'!#REF!</definedName>
    <definedName name="Tabell_C_Eng" localSheetId="9">'[11]A table'!#REF!</definedName>
    <definedName name="Tabell_C_Eng" localSheetId="2">'[11]A table'!#REF!</definedName>
    <definedName name="Tabell_C_Eng" localSheetId="25">'[11]A table'!#REF!</definedName>
    <definedName name="Tabell_C_Eng">'[11]A table'!#REF!</definedName>
    <definedName name="table1" localSheetId="4">#REF!</definedName>
    <definedName name="table1" localSheetId="17">#REF!</definedName>
    <definedName name="table1" localSheetId="5">#REF!</definedName>
    <definedName name="table1" localSheetId="9">#REF!</definedName>
    <definedName name="table1" localSheetId="2">#REF!</definedName>
    <definedName name="table1" localSheetId="25">#REF!</definedName>
    <definedName name="table1">#REF!</definedName>
    <definedName name="tablea" localSheetId="4">#REF!</definedName>
    <definedName name="tablea" localSheetId="17">#REF!</definedName>
    <definedName name="tablea" localSheetId="5">#REF!</definedName>
    <definedName name="tablea" localSheetId="9">#REF!</definedName>
    <definedName name="tablea" localSheetId="2">#REF!</definedName>
    <definedName name="tablea" localSheetId="25">#REF!</definedName>
    <definedName name="tablea">#REF!</definedName>
    <definedName name="tablec" localSheetId="4">#REF!</definedName>
    <definedName name="tablec" localSheetId="17">#REF!</definedName>
    <definedName name="tablec" localSheetId="5">#REF!</definedName>
    <definedName name="tablec" localSheetId="9">#REF!</definedName>
    <definedName name="tablec" localSheetId="2">#REF!</definedName>
    <definedName name="tablec" localSheetId="25">#REF!</definedName>
    <definedName name="tablec">#REF!</definedName>
    <definedName name="Tangible_Assets" localSheetId="4">#REF!</definedName>
    <definedName name="Tangible_Assets" localSheetId="17">#REF!</definedName>
    <definedName name="Tangible_Assets" localSheetId="5">#REF!</definedName>
    <definedName name="Tangible_Assets" localSheetId="9">#REF!</definedName>
    <definedName name="Tangible_Assets" localSheetId="2">#REF!</definedName>
    <definedName name="Tangible_Assets" localSheetId="25">#REF!</definedName>
    <definedName name="Tangible_Assets">#REF!</definedName>
    <definedName name="Target_debt_to_capital">[8]Forecasts_VDF!$E$72:$L$72</definedName>
    <definedName name="Target_Price" localSheetId="4">#REF!</definedName>
    <definedName name="Target_Price" localSheetId="17">#REF!</definedName>
    <definedName name="Target_Price" localSheetId="5">#REF!</definedName>
    <definedName name="Target_Price" localSheetId="9">#REF!</definedName>
    <definedName name="Target_Price" localSheetId="2">#REF!</definedName>
    <definedName name="Target_Price" localSheetId="25">#REF!</definedName>
    <definedName name="Target_Price">#REF!</definedName>
    <definedName name="tas_00" localSheetId="4">#REF!</definedName>
    <definedName name="tas_00" localSheetId="17">#REF!</definedName>
    <definedName name="tas_00" localSheetId="5">#REF!</definedName>
    <definedName name="tas_00" localSheetId="9">#REF!</definedName>
    <definedName name="tas_00" localSheetId="2">#REF!</definedName>
    <definedName name="tas_00" localSheetId="25">#REF!</definedName>
    <definedName name="tas_00">#REF!</definedName>
    <definedName name="tas_01" localSheetId="4">#REF!</definedName>
    <definedName name="tas_01" localSheetId="17">#REF!</definedName>
    <definedName name="tas_01" localSheetId="5">#REF!</definedName>
    <definedName name="tas_01" localSheetId="9">#REF!</definedName>
    <definedName name="tas_01" localSheetId="2">#REF!</definedName>
    <definedName name="tas_01" localSheetId="25">#REF!</definedName>
    <definedName name="tas_01">#REF!</definedName>
    <definedName name="tas_02" localSheetId="4">#REF!</definedName>
    <definedName name="tas_02" localSheetId="17">#REF!</definedName>
    <definedName name="tas_02" localSheetId="5">#REF!</definedName>
    <definedName name="tas_02" localSheetId="9">#REF!</definedName>
    <definedName name="tas_02" localSheetId="2">#REF!</definedName>
    <definedName name="tas_02" localSheetId="25">#REF!</definedName>
    <definedName name="tas_02">#REF!</definedName>
    <definedName name="tas_99" localSheetId="4">#REF!</definedName>
    <definedName name="tas_99" localSheetId="17">#REF!</definedName>
    <definedName name="tas_99" localSheetId="5">#REF!</definedName>
    <definedName name="tas_99" localSheetId="9">#REF!</definedName>
    <definedName name="tas_99" localSheetId="2">#REF!</definedName>
    <definedName name="tas_99" localSheetId="25">#REF!</definedName>
    <definedName name="tas_99">#REF!</definedName>
    <definedName name="tas_av00" localSheetId="4">#REF!</definedName>
    <definedName name="tas_av00" localSheetId="17">#REF!</definedName>
    <definedName name="tas_av00" localSheetId="5">#REF!</definedName>
    <definedName name="tas_av00" localSheetId="9">#REF!</definedName>
    <definedName name="tas_av00" localSheetId="2">#REF!</definedName>
    <definedName name="tas_av00" localSheetId="25">#REF!</definedName>
    <definedName name="tas_av00">#REF!</definedName>
    <definedName name="tas_av01" localSheetId="4">#REF!</definedName>
    <definedName name="tas_av01" localSheetId="17">#REF!</definedName>
    <definedName name="tas_av01" localSheetId="5">#REF!</definedName>
    <definedName name="tas_av01" localSheetId="9">#REF!</definedName>
    <definedName name="tas_av01" localSheetId="2">#REF!</definedName>
    <definedName name="tas_av01" localSheetId="25">#REF!</definedName>
    <definedName name="tas_av01">#REF!</definedName>
    <definedName name="tas_av02" localSheetId="4">#REF!</definedName>
    <definedName name="tas_av02" localSheetId="17">#REF!</definedName>
    <definedName name="tas_av02" localSheetId="5">#REF!</definedName>
    <definedName name="tas_av02" localSheetId="9">#REF!</definedName>
    <definedName name="tas_av02" localSheetId="2">#REF!</definedName>
    <definedName name="tas_av02" localSheetId="25">#REF!</definedName>
    <definedName name="tas_av02">#REF!</definedName>
    <definedName name="tas_av99" localSheetId="4">#REF!</definedName>
    <definedName name="tas_av99" localSheetId="17">#REF!</definedName>
    <definedName name="tas_av99" localSheetId="5">#REF!</definedName>
    <definedName name="tas_av99" localSheetId="9">#REF!</definedName>
    <definedName name="tas_av99" localSheetId="2">#REF!</definedName>
    <definedName name="tas_av99" localSheetId="25">#REF!</definedName>
    <definedName name="tas_av99">#REF!</definedName>
    <definedName name="tas_s00" localSheetId="4">#REF!</definedName>
    <definedName name="tas_s00" localSheetId="17">#REF!</definedName>
    <definedName name="tas_s00" localSheetId="5">#REF!</definedName>
    <definedName name="tas_s00" localSheetId="9">#REF!</definedName>
    <definedName name="tas_s00" localSheetId="2">#REF!</definedName>
    <definedName name="tas_s00" localSheetId="25">#REF!</definedName>
    <definedName name="tas_s00">#REF!</definedName>
    <definedName name="tas_s01" localSheetId="4">#REF!</definedName>
    <definedName name="tas_s01" localSheetId="17">#REF!</definedName>
    <definedName name="tas_s01" localSheetId="5">#REF!</definedName>
    <definedName name="tas_s01" localSheetId="9">#REF!</definedName>
    <definedName name="tas_s01" localSheetId="2">#REF!</definedName>
    <definedName name="tas_s01" localSheetId="25">#REF!</definedName>
    <definedName name="tas_s01">#REF!</definedName>
    <definedName name="tas_s02" localSheetId="4">#REF!</definedName>
    <definedName name="tas_s02" localSheetId="17">#REF!</definedName>
    <definedName name="tas_s02" localSheetId="5">#REF!</definedName>
    <definedName name="tas_s02" localSheetId="9">#REF!</definedName>
    <definedName name="tas_s02" localSheetId="2">#REF!</definedName>
    <definedName name="tas_s02" localSheetId="25">#REF!</definedName>
    <definedName name="tas_s02">#REF!</definedName>
    <definedName name="tas_s99" localSheetId="4">#REF!</definedName>
    <definedName name="tas_s99" localSheetId="17">#REF!</definedName>
    <definedName name="tas_s99" localSheetId="5">#REF!</definedName>
    <definedName name="tas_s99" localSheetId="9">#REF!</definedName>
    <definedName name="tas_s99" localSheetId="2">#REF!</definedName>
    <definedName name="tas_s99" localSheetId="25">#REF!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7">[8]WACC_VDF!#REF!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5">[8]WACC_VDF!#REF!</definedName>
    <definedName name="Tax_rate_for_WACC">[8]WACC_VDF!#REF!</definedName>
    <definedName name="Tax_Shield_Tax_Rate">[8]NOPAT_VDF!$A$33</definedName>
    <definedName name="Taxes_deferred" localSheetId="4">#REF!</definedName>
    <definedName name="Taxes_deferred" localSheetId="17">#REF!</definedName>
    <definedName name="Taxes_deferred" localSheetId="5">#REF!</definedName>
    <definedName name="Taxes_deferred" localSheetId="9">#REF!</definedName>
    <definedName name="Taxes_deferred" localSheetId="2">#REF!</definedName>
    <definedName name="Taxes_deferred" localSheetId="25">#REF!</definedName>
    <definedName name="Taxes_deferred">#REF!</definedName>
    <definedName name="Taxes_paid" localSheetId="4">#REF!</definedName>
    <definedName name="Taxes_paid" localSheetId="17">#REF!</definedName>
    <definedName name="Taxes_paid" localSheetId="5">#REF!</definedName>
    <definedName name="Taxes_paid" localSheetId="9">#REF!</definedName>
    <definedName name="Taxes_paid" localSheetId="2">#REF!</definedName>
    <definedName name="Taxes_paid" localSheetId="25">#REF!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7">#REF!</definedName>
    <definedName name="TEST" localSheetId="5">#REF!</definedName>
    <definedName name="TEST" localSheetId="9">#REF!</definedName>
    <definedName name="TEST" localSheetId="2">#REF!</definedName>
    <definedName name="TEST" localSheetId="25">#REF!</definedName>
    <definedName name="TEST">#REF!</definedName>
    <definedName name="textToday" localSheetId="4">#REF!</definedName>
    <definedName name="textToday" localSheetId="17">#REF!</definedName>
    <definedName name="textToday" localSheetId="5">#REF!</definedName>
    <definedName name="textToday" localSheetId="9">#REF!</definedName>
    <definedName name="textToday" localSheetId="2">#REF!</definedName>
    <definedName name="textToday" localSheetId="25">#REF!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7">#REF!</definedName>
    <definedName name="ticker" localSheetId="5">#REF!</definedName>
    <definedName name="ticker" localSheetId="9">#REF!</definedName>
    <definedName name="ticker" localSheetId="2">#REF!</definedName>
    <definedName name="ticker" localSheetId="25">#REF!</definedName>
    <definedName name="ticker">#REF!</definedName>
    <definedName name="tot">'[3]DCF old'!$C$54:$C$61</definedName>
    <definedName name="tot_airline_revenue_1985" localSheetId="4">[15]Global!#REF!</definedName>
    <definedName name="tot_airline_revenue_1985" localSheetId="17">[15]Global!#REF!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5">[15]Global!#REF!</definedName>
    <definedName name="tot_airline_revenue_1985">[15]Global!#REF!</definedName>
    <definedName name="tot_airline_revenue_1986" localSheetId="4">[15]Global!#REF!</definedName>
    <definedName name="tot_airline_revenue_1986" localSheetId="17">[15]Global!#REF!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5">[15]Global!#REF!</definedName>
    <definedName name="tot_airline_revenue_1986">[15]Global!#REF!</definedName>
    <definedName name="tot_airline_revenue_1987" localSheetId="4">[15]Global!#REF!</definedName>
    <definedName name="tot_airline_revenue_1987" localSheetId="17">[15]Global!#REF!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5">[15]Global!#REF!</definedName>
    <definedName name="tot_airline_revenue_1987">[15]Global!#REF!</definedName>
    <definedName name="tot_airline_revenue_1988" localSheetId="4">[15]Global!#REF!</definedName>
    <definedName name="tot_airline_revenue_1988" localSheetId="17">[15]Global!#REF!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5">[15]Global!#REF!</definedName>
    <definedName name="tot_airline_revenue_1988">[15]Global!#REF!</definedName>
    <definedName name="tot_airline_revenue_1989" localSheetId="4">[15]Global!#REF!</definedName>
    <definedName name="tot_airline_revenue_1989" localSheetId="17">[15]Global!#REF!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5">[15]Global!#REF!</definedName>
    <definedName name="tot_airline_revenue_1989">[15]Global!#REF!</definedName>
    <definedName name="tot_airline_revenue_1990" localSheetId="4">[15]Global!#REF!</definedName>
    <definedName name="tot_airline_revenue_1990" localSheetId="17">[15]Global!#REF!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5">[15]Global!#REF!</definedName>
    <definedName name="tot_airline_revenue_1990">[15]Global!#REF!</definedName>
    <definedName name="tot_airline_revenue_1991" localSheetId="4">[15]Global!#REF!</definedName>
    <definedName name="tot_airline_revenue_1991" localSheetId="17">[15]Global!#REF!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5">[15]Global!#REF!</definedName>
    <definedName name="tot_airline_revenue_1991">[15]Global!#REF!</definedName>
    <definedName name="tot_airline_revenue_1992" localSheetId="4">[15]Global!#REF!</definedName>
    <definedName name="tot_airline_revenue_1992" localSheetId="17">[15]Global!#REF!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5">[15]Global!#REF!</definedName>
    <definedName name="tot_airline_revenue_1992">[15]Global!#REF!</definedName>
    <definedName name="tot_airline_revenue_1993" localSheetId="4">[15]Global!#REF!</definedName>
    <definedName name="tot_airline_revenue_1993" localSheetId="17">[15]Global!#REF!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5">[15]Global!#REF!</definedName>
    <definedName name="tot_airline_revenue_1993">[15]Global!#REF!</definedName>
    <definedName name="tot_airline_revenue_1994" localSheetId="4">[15]Global!#REF!</definedName>
    <definedName name="tot_airline_revenue_1994" localSheetId="17">[15]Global!#REF!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5">[15]Global!#REF!</definedName>
    <definedName name="tot_airline_revenue_1994">[15]Global!#REF!</definedName>
    <definedName name="tot_airline_revenue_1995" localSheetId="4">[15]Global!#REF!</definedName>
    <definedName name="tot_airline_revenue_1995" localSheetId="17">[15]Global!#REF!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5">[15]Global!#REF!</definedName>
    <definedName name="tot_airline_revenue_1995">[15]Global!#REF!</definedName>
    <definedName name="tot_airline_revenue_1996" localSheetId="4">[15]Global!#REF!</definedName>
    <definedName name="tot_airline_revenue_1996" localSheetId="17">[15]Global!#REF!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5">[15]Global!#REF!</definedName>
    <definedName name="tot_airline_revenue_1996">[15]Global!#REF!</definedName>
    <definedName name="tot_airline_revenue_1997" localSheetId="4">[15]Global!#REF!</definedName>
    <definedName name="tot_airline_revenue_1997" localSheetId="17">[15]Global!#REF!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5">[15]Global!#REF!</definedName>
    <definedName name="tot_airline_revenue_1997">[15]Global!#REF!</definedName>
    <definedName name="tot_airline_revenue_1998" localSheetId="4">[15]Global!#REF!</definedName>
    <definedName name="tot_airline_revenue_1998" localSheetId="17">[15]Global!#REF!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5">[15]Global!#REF!</definedName>
    <definedName name="tot_airline_revenue_1998">[15]Global!#REF!</definedName>
    <definedName name="tot_airline_revenue_1999" localSheetId="4">[15]Global!#REF!</definedName>
    <definedName name="tot_airline_revenue_1999" localSheetId="17">[15]Global!#REF!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5">[15]Global!#REF!</definedName>
    <definedName name="tot_airline_revenue_1999">[15]Global!#REF!</definedName>
    <definedName name="tot_airline_revenue_2000" localSheetId="4">[15]Global!#REF!</definedName>
    <definedName name="tot_airline_revenue_2000" localSheetId="17">[15]Global!#REF!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5">[15]Global!#REF!</definedName>
    <definedName name="tot_airline_revenue_2000">[15]Global!#REF!</definedName>
    <definedName name="tot_airline_revenue_2001" localSheetId="4">[15]Global!#REF!</definedName>
    <definedName name="tot_airline_revenue_2001" localSheetId="17">[15]Global!#REF!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5">[15]Global!#REF!</definedName>
    <definedName name="tot_airline_revenue_2001">[15]Global!#REF!</definedName>
    <definedName name="tot_airline_revenue_2002" localSheetId="4">[15]Global!#REF!</definedName>
    <definedName name="tot_airline_revenue_2002" localSheetId="17">[15]Global!#REF!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5">[15]Global!#REF!</definedName>
    <definedName name="tot_airline_revenue_2002">[15]Global!#REF!</definedName>
    <definedName name="tot_airline_revenue_2003" localSheetId="4">[15]Global!#REF!</definedName>
    <definedName name="tot_airline_revenue_2003" localSheetId="17">[15]Global!#REF!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5">[15]Global!#REF!</definedName>
    <definedName name="tot_airline_revenue_2003">[15]Global!#REF!</definedName>
    <definedName name="tot_airline_revenue_2004" localSheetId="4">[15]Global!#REF!</definedName>
    <definedName name="tot_airline_revenue_2004" localSheetId="17">[15]Global!#REF!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5">[15]Global!#REF!</definedName>
    <definedName name="tot_airline_revenue_2004">[15]Global!#REF!</definedName>
    <definedName name="tot_airline_revenue_2005" localSheetId="4">[15]Global!#REF!</definedName>
    <definedName name="tot_airline_revenue_2005" localSheetId="17">[15]Global!#REF!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5">[15]Global!#REF!</definedName>
    <definedName name="tot_airline_revenue_2005">[15]Global!#REF!</definedName>
    <definedName name="tot_airline_revenue_2006" localSheetId="4">[15]Global!#REF!</definedName>
    <definedName name="tot_airline_revenue_2006" localSheetId="17">[15]Global!#REF!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5">[15]Global!#REF!</definedName>
    <definedName name="tot_airline_revenue_2006">[15]Global!#REF!</definedName>
    <definedName name="tot_airline_revenue_2007" localSheetId="4">[15]Global!#REF!</definedName>
    <definedName name="tot_airline_revenue_2007" localSheetId="17">[15]Global!#REF!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5">[15]Global!#REF!</definedName>
    <definedName name="tot_airline_revenue_2007">[15]Global!#REF!</definedName>
    <definedName name="tot_airline_revenue_2008" localSheetId="4">[15]Global!#REF!</definedName>
    <definedName name="tot_airline_revenue_2008" localSheetId="17">[15]Global!#REF!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5">[15]Global!#REF!</definedName>
    <definedName name="tot_airline_revenue_2008">[15]Global!#REF!</definedName>
    <definedName name="tot_airline_revenue_2009" localSheetId="4">[15]Global!#REF!</definedName>
    <definedName name="tot_airline_revenue_2009" localSheetId="17">[15]Global!#REF!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5">[15]Global!#REF!</definedName>
    <definedName name="tot_airline_revenue_2009">[15]Global!#REF!</definedName>
    <definedName name="tot_airline_revenue_2010" localSheetId="4">[15]Global!#REF!</definedName>
    <definedName name="tot_airline_revenue_2010" localSheetId="17">[15]Global!#REF!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5">[15]Global!#REF!</definedName>
    <definedName name="tot_airline_revenue_2010">[15]Global!#REF!</definedName>
    <definedName name="tot_airline_revenue_comm" localSheetId="4">[15]Global!#REF!</definedName>
    <definedName name="tot_airline_revenue_comm" localSheetId="17">[15]Global!#REF!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5">[15]Global!#REF!</definedName>
    <definedName name="tot_airline_revenue_comm">[15]Global!#REF!</definedName>
    <definedName name="tot_as" localSheetId="4">'[3]DCF old'!#REF!</definedName>
    <definedName name="tot_as" localSheetId="17">'[3]DCF old'!#REF!</definedName>
    <definedName name="tot_as" localSheetId="5">'[3]DCF old'!#REF!</definedName>
    <definedName name="tot_as" localSheetId="9">'[3]DCF old'!#REF!</definedName>
    <definedName name="tot_as" localSheetId="2">'[3]DCF old'!#REF!</definedName>
    <definedName name="tot_as" localSheetId="25">'[3]DCF old'!#REF!</definedName>
    <definedName name="tot_as">'[3]DCF old'!#REF!</definedName>
    <definedName name="tot_bal" localSheetId="4">'[3]DCF old'!#REF!</definedName>
    <definedName name="tot_bal" localSheetId="17">'[3]DCF old'!#REF!</definedName>
    <definedName name="tot_bal" localSheetId="5">'[3]DCF old'!#REF!</definedName>
    <definedName name="tot_bal" localSheetId="9">'[3]DCF old'!#REF!</definedName>
    <definedName name="tot_bal" localSheetId="2">'[3]DCF old'!#REF!</definedName>
    <definedName name="tot_bal" localSheetId="25">'[3]DCF old'!#REF!</definedName>
    <definedName name="tot_bal">'[3]DCF old'!#REF!</definedName>
    <definedName name="tot_d" localSheetId="4">'[3]DCF old'!#REF!</definedName>
    <definedName name="tot_d" localSheetId="17">'[3]DCF old'!#REF!</definedName>
    <definedName name="tot_d" localSheetId="5">'[3]DCF old'!#REF!</definedName>
    <definedName name="tot_d" localSheetId="9">'[3]DCF old'!#REF!</definedName>
    <definedName name="tot_d" localSheetId="2">'[3]DCF old'!#REF!</definedName>
    <definedName name="tot_d" localSheetId="25">'[3]DCF old'!#REF!</definedName>
    <definedName name="tot_d">'[3]DCF old'!#REF!</definedName>
    <definedName name="tot_div" localSheetId="4">'[3]DCF old'!#REF!</definedName>
    <definedName name="tot_div" localSheetId="17">'[3]DCF old'!#REF!</definedName>
    <definedName name="tot_div" localSheetId="5">'[3]DCF old'!#REF!</definedName>
    <definedName name="tot_div" localSheetId="9">'[3]DCF old'!#REF!</definedName>
    <definedName name="tot_div" localSheetId="2">'[3]DCF old'!#REF!</definedName>
    <definedName name="tot_div" localSheetId="25">'[3]DCF old'!#REF!</definedName>
    <definedName name="tot_div">'[3]DCF old'!#REF!</definedName>
    <definedName name="total_airline_capacity_ATM_1985" localSheetId="4">[15]Global!#REF!</definedName>
    <definedName name="total_airline_capacity_ATM_1985" localSheetId="17">[15]Global!#REF!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5">[15]Global!#REF!</definedName>
    <definedName name="total_airline_capacity_ATM_1985">[15]Global!#REF!</definedName>
    <definedName name="total_airline_capacity_ATM_1986" localSheetId="4">[15]Global!#REF!</definedName>
    <definedName name="total_airline_capacity_ATM_1986" localSheetId="17">[15]Global!#REF!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5">[15]Global!#REF!</definedName>
    <definedName name="total_airline_capacity_ATM_1986">[15]Global!#REF!</definedName>
    <definedName name="total_airline_capacity_ATM_1987" localSheetId="4">[15]Global!#REF!</definedName>
    <definedName name="total_airline_capacity_ATM_1987" localSheetId="17">[15]Global!#REF!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5">[15]Global!#REF!</definedName>
    <definedName name="total_airline_capacity_ATM_1987">[15]Global!#REF!</definedName>
    <definedName name="total_airline_capacity_ATM_1988" localSheetId="4">[15]Global!#REF!</definedName>
    <definedName name="total_airline_capacity_ATM_1988" localSheetId="17">[15]Global!#REF!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5">[15]Global!#REF!</definedName>
    <definedName name="total_airline_capacity_ATM_1988">[15]Global!#REF!</definedName>
    <definedName name="total_airline_capacity_ATM_1989" localSheetId="4">[15]Global!#REF!</definedName>
    <definedName name="total_airline_capacity_ATM_1989" localSheetId="17">[15]Global!#REF!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5">[15]Global!#REF!</definedName>
    <definedName name="total_airline_capacity_ATM_1989">[15]Global!#REF!</definedName>
    <definedName name="total_airline_capacity_ATM_1990" localSheetId="4">[15]Global!#REF!</definedName>
    <definedName name="total_airline_capacity_ATM_1990" localSheetId="17">[15]Global!#REF!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5">[15]Global!#REF!</definedName>
    <definedName name="total_airline_capacity_ATM_1990">[15]Global!#REF!</definedName>
    <definedName name="total_airline_capacity_ATM_1991" localSheetId="4">[15]Global!#REF!</definedName>
    <definedName name="total_airline_capacity_ATM_1991" localSheetId="17">[15]Global!#REF!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5">[15]Global!#REF!</definedName>
    <definedName name="total_airline_capacity_ATM_1991">[15]Global!#REF!</definedName>
    <definedName name="total_airline_capacity_ATM_1992" localSheetId="4">[15]Global!#REF!</definedName>
    <definedName name="total_airline_capacity_ATM_1992" localSheetId="17">[15]Global!#REF!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5">[15]Global!#REF!</definedName>
    <definedName name="total_airline_capacity_ATM_1992">[15]Global!#REF!</definedName>
    <definedName name="total_airline_capacity_ATM_1993" localSheetId="4">[15]Global!#REF!</definedName>
    <definedName name="total_airline_capacity_ATM_1993" localSheetId="17">[15]Global!#REF!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5">[15]Global!#REF!</definedName>
    <definedName name="total_airline_capacity_ATM_1993">[15]Global!#REF!</definedName>
    <definedName name="total_airline_capacity_ATM_1994" localSheetId="4">[15]Global!#REF!</definedName>
    <definedName name="total_airline_capacity_ATM_1994" localSheetId="17">[15]Global!#REF!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5">[15]Global!#REF!</definedName>
    <definedName name="total_airline_capacity_ATM_1994">[15]Global!#REF!</definedName>
    <definedName name="total_airline_capacity_ATM_1995" localSheetId="4">[15]Global!#REF!</definedName>
    <definedName name="total_airline_capacity_ATM_1995" localSheetId="17">[15]Global!#REF!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5">[15]Global!#REF!</definedName>
    <definedName name="total_airline_capacity_ATM_1995">[15]Global!#REF!</definedName>
    <definedName name="total_airline_capacity_ATM_1996" localSheetId="4">[15]Global!#REF!</definedName>
    <definedName name="total_airline_capacity_ATM_1996" localSheetId="17">[15]Global!#REF!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5">[15]Global!#REF!</definedName>
    <definedName name="total_airline_capacity_ATM_1996">[15]Global!#REF!</definedName>
    <definedName name="total_airline_capacity_ATM_1997" localSheetId="4">[15]Global!#REF!</definedName>
    <definedName name="total_airline_capacity_ATM_1997" localSheetId="17">[15]Global!#REF!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5">[15]Global!#REF!</definedName>
    <definedName name="total_airline_capacity_ATM_1997">[15]Global!#REF!</definedName>
    <definedName name="total_airline_capacity_ATM_1998" localSheetId="4">[15]Global!#REF!</definedName>
    <definedName name="total_airline_capacity_ATM_1998" localSheetId="17">[15]Global!#REF!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5">[15]Global!#REF!</definedName>
    <definedName name="total_airline_capacity_ATM_1998">[15]Global!#REF!</definedName>
    <definedName name="total_airline_capacity_ATM_1999" localSheetId="4">[15]Global!#REF!</definedName>
    <definedName name="total_airline_capacity_ATM_1999" localSheetId="17">[15]Global!#REF!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5">[15]Global!#REF!</definedName>
    <definedName name="total_airline_capacity_ATM_1999">[15]Global!#REF!</definedName>
    <definedName name="total_airline_capacity_ATM_2000" localSheetId="4">[15]Global!#REF!</definedName>
    <definedName name="total_airline_capacity_ATM_2000" localSheetId="17">[15]Global!#REF!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5">[15]Global!#REF!</definedName>
    <definedName name="total_airline_capacity_ATM_2000">[15]Global!#REF!</definedName>
    <definedName name="total_airline_capacity_ATM_2001" localSheetId="4">[15]Global!#REF!</definedName>
    <definedName name="total_airline_capacity_ATM_2001" localSheetId="17">[15]Global!#REF!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5">[15]Global!#REF!</definedName>
    <definedName name="total_airline_capacity_ATM_2001">[15]Global!#REF!</definedName>
    <definedName name="total_airline_capacity_ATM_2002" localSheetId="4">[15]Global!#REF!</definedName>
    <definedName name="total_airline_capacity_ATM_2002" localSheetId="17">[15]Global!#REF!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5">[15]Global!#REF!</definedName>
    <definedName name="total_airline_capacity_ATM_2002">[15]Global!#REF!</definedName>
    <definedName name="total_airline_capacity_ATM_2003" localSheetId="4">[15]Global!#REF!</definedName>
    <definedName name="total_airline_capacity_ATM_2003" localSheetId="17">[15]Global!#REF!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5">[15]Global!#REF!</definedName>
    <definedName name="total_airline_capacity_ATM_2003">[15]Global!#REF!</definedName>
    <definedName name="total_airline_capacity_ATM_2004" localSheetId="4">[15]Global!#REF!</definedName>
    <definedName name="total_airline_capacity_ATM_2004" localSheetId="17">[15]Global!#REF!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5">[15]Global!#REF!</definedName>
    <definedName name="total_airline_capacity_ATM_2004">[15]Global!#REF!</definedName>
    <definedName name="total_airline_capacity_ATM_2005" localSheetId="4">[15]Global!#REF!</definedName>
    <definedName name="total_airline_capacity_ATM_2005" localSheetId="17">[15]Global!#REF!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5">[15]Global!#REF!</definedName>
    <definedName name="total_airline_capacity_ATM_2005">[15]Global!#REF!</definedName>
    <definedName name="total_airline_capacity_ATM_2006" localSheetId="4">[15]Global!#REF!</definedName>
    <definedName name="total_airline_capacity_ATM_2006" localSheetId="17">[15]Global!#REF!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5">[15]Global!#REF!</definedName>
    <definedName name="total_airline_capacity_ATM_2006">[15]Global!#REF!</definedName>
    <definedName name="total_airline_capacity_ATM_2007" localSheetId="4">[15]Global!#REF!</definedName>
    <definedName name="total_airline_capacity_ATM_2007" localSheetId="17">[15]Global!#REF!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5">[15]Global!#REF!</definedName>
    <definedName name="total_airline_capacity_ATM_2007">[15]Global!#REF!</definedName>
    <definedName name="total_airline_capacity_ATM_2008" localSheetId="4">[15]Global!#REF!</definedName>
    <definedName name="total_airline_capacity_ATM_2008" localSheetId="17">[15]Global!#REF!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5">[15]Global!#REF!</definedName>
    <definedName name="total_airline_capacity_ATM_2008">[15]Global!#REF!</definedName>
    <definedName name="total_airline_capacity_ATM_2009" localSheetId="4">[15]Global!#REF!</definedName>
    <definedName name="total_airline_capacity_ATM_2009" localSheetId="17">[15]Global!#REF!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5">[15]Global!#REF!</definedName>
    <definedName name="total_airline_capacity_ATM_2009">[15]Global!#REF!</definedName>
    <definedName name="total_airline_capacity_ATM_2010" localSheetId="4">[15]Global!#REF!</definedName>
    <definedName name="total_airline_capacity_ATM_2010" localSheetId="17">[15]Global!#REF!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5">[15]Global!#REF!</definedName>
    <definedName name="total_airline_capacity_ATM_2010">[15]Global!#REF!</definedName>
    <definedName name="total_airline_capacity_ATM_comm" localSheetId="4">[15]Global!#REF!</definedName>
    <definedName name="total_airline_capacity_ATM_comm" localSheetId="17">[15]Global!#REF!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5">[15]Global!#REF!</definedName>
    <definedName name="total_airline_capacity_ATM_comm">[15]Global!#REF!</definedName>
    <definedName name="total_airline_capacity_RPK_1985" localSheetId="4">[15]Global!#REF!</definedName>
    <definedName name="total_airline_capacity_RPK_1985" localSheetId="17">[15]Global!#REF!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5">[15]Global!#REF!</definedName>
    <definedName name="total_airline_capacity_RPK_1985">[15]Global!#REF!</definedName>
    <definedName name="total_airline_capacity_RPK_1986" localSheetId="4">[15]Global!#REF!</definedName>
    <definedName name="total_airline_capacity_RPK_1986" localSheetId="17">[15]Global!#REF!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5">[15]Global!#REF!</definedName>
    <definedName name="total_airline_capacity_RPK_1986">[15]Global!#REF!</definedName>
    <definedName name="total_airline_capacity_RPK_1987" localSheetId="4">[15]Global!#REF!</definedName>
    <definedName name="total_airline_capacity_RPK_1987" localSheetId="17">[15]Global!#REF!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5">[15]Global!#REF!</definedName>
    <definedName name="total_airline_capacity_RPK_1987">[15]Global!#REF!</definedName>
    <definedName name="total_airline_capacity_RPK_1988" localSheetId="4">[15]Global!#REF!</definedName>
    <definedName name="total_airline_capacity_RPK_1988" localSheetId="17">[15]Global!#REF!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5">[15]Global!#REF!</definedName>
    <definedName name="total_airline_capacity_RPK_1988">[15]Global!#REF!</definedName>
    <definedName name="total_airline_capacity_RPK_1989" localSheetId="4">[15]Global!#REF!</definedName>
    <definedName name="total_airline_capacity_RPK_1989" localSheetId="17">[15]Global!#REF!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5">[15]Global!#REF!</definedName>
    <definedName name="total_airline_capacity_RPK_1989">[15]Global!#REF!</definedName>
    <definedName name="total_airline_capacity_RPK_1990" localSheetId="4">[15]Global!#REF!</definedName>
    <definedName name="total_airline_capacity_RPK_1990" localSheetId="17">[15]Global!#REF!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5">[15]Global!#REF!</definedName>
    <definedName name="total_airline_capacity_RPK_1990">[15]Global!#REF!</definedName>
    <definedName name="total_airline_capacity_RPK_1991" localSheetId="4">[15]Global!#REF!</definedName>
    <definedName name="total_airline_capacity_RPK_1991" localSheetId="17">[15]Global!#REF!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5">[15]Global!#REF!</definedName>
    <definedName name="total_airline_capacity_RPK_1991">[15]Global!#REF!</definedName>
    <definedName name="total_airline_capacity_RPK_1992" localSheetId="4">[15]Global!#REF!</definedName>
    <definedName name="total_airline_capacity_RPK_1992" localSheetId="17">[15]Global!#REF!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5">[15]Global!#REF!</definedName>
    <definedName name="total_airline_capacity_RPK_1992">[15]Global!#REF!</definedName>
    <definedName name="total_airline_capacity_RPK_1993" localSheetId="4">[15]Global!#REF!</definedName>
    <definedName name="total_airline_capacity_RPK_1993" localSheetId="17">[15]Global!#REF!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5">[15]Global!#REF!</definedName>
    <definedName name="total_airline_capacity_RPK_1993">[15]Global!#REF!</definedName>
    <definedName name="total_airline_capacity_RPK_1994" localSheetId="4">[15]Global!#REF!</definedName>
    <definedName name="total_airline_capacity_RPK_1994" localSheetId="17">[15]Global!#REF!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5">[15]Global!#REF!</definedName>
    <definedName name="total_airline_capacity_RPK_1994">[15]Global!#REF!</definedName>
    <definedName name="total_airline_capacity_RPK_1995" localSheetId="4">[15]Global!#REF!</definedName>
    <definedName name="total_airline_capacity_RPK_1995" localSheetId="17">[15]Global!#REF!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5">[15]Global!#REF!</definedName>
    <definedName name="total_airline_capacity_RPK_1995">[15]Global!#REF!</definedName>
    <definedName name="total_airline_capacity_RPK_1996" localSheetId="4">[15]Global!#REF!</definedName>
    <definedName name="total_airline_capacity_RPK_1996" localSheetId="17">[15]Global!#REF!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5">[15]Global!#REF!</definedName>
    <definedName name="total_airline_capacity_RPK_1996">[15]Global!#REF!</definedName>
    <definedName name="total_airline_capacity_RPK_1997" localSheetId="4">[15]Global!#REF!</definedName>
    <definedName name="total_airline_capacity_RPK_1997" localSheetId="17">[15]Global!#REF!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5">[15]Global!#REF!</definedName>
    <definedName name="total_airline_capacity_RPK_1997">[15]Global!#REF!</definedName>
    <definedName name="total_airline_capacity_RPK_1998" localSheetId="4">[15]Global!#REF!</definedName>
    <definedName name="total_airline_capacity_RPK_1998" localSheetId="17">[15]Global!#REF!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5">[15]Global!#REF!</definedName>
    <definedName name="total_airline_capacity_RPK_1998">[15]Global!#REF!</definedName>
    <definedName name="total_airline_capacity_RPK_1999" localSheetId="4">[15]Global!#REF!</definedName>
    <definedName name="total_airline_capacity_RPK_1999" localSheetId="17">[15]Global!#REF!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5">[15]Global!#REF!</definedName>
    <definedName name="total_airline_capacity_RPK_1999">[15]Global!#REF!</definedName>
    <definedName name="total_airline_capacity_RPK_2000" localSheetId="4">[15]Global!#REF!</definedName>
    <definedName name="total_airline_capacity_RPK_2000" localSheetId="17">[15]Global!#REF!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5">[15]Global!#REF!</definedName>
    <definedName name="total_airline_capacity_RPK_2000">[15]Global!#REF!</definedName>
    <definedName name="total_airline_capacity_RPK_2001" localSheetId="4">[15]Global!#REF!</definedName>
    <definedName name="total_airline_capacity_RPK_2001" localSheetId="17">[15]Global!#REF!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5">[15]Global!#REF!</definedName>
    <definedName name="total_airline_capacity_RPK_2001">[15]Global!#REF!</definedName>
    <definedName name="total_airline_capacity_RPK_2002" localSheetId="4">[15]Global!#REF!</definedName>
    <definedName name="total_airline_capacity_RPK_2002" localSheetId="17">[15]Global!#REF!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5">[15]Global!#REF!</definedName>
    <definedName name="total_airline_capacity_RPK_2002">[15]Global!#REF!</definedName>
    <definedName name="total_airline_capacity_RPK_2003" localSheetId="4">[15]Global!#REF!</definedName>
    <definedName name="total_airline_capacity_RPK_2003" localSheetId="17">[15]Global!#REF!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5">[15]Global!#REF!</definedName>
    <definedName name="total_airline_capacity_RPK_2003">[15]Global!#REF!</definedName>
    <definedName name="total_airline_capacity_RPK_2004" localSheetId="4">[15]Global!#REF!</definedName>
    <definedName name="total_airline_capacity_RPK_2004" localSheetId="17">[15]Global!#REF!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5">[15]Global!#REF!</definedName>
    <definedName name="total_airline_capacity_RPK_2004">[15]Global!#REF!</definedName>
    <definedName name="total_airline_capacity_RPK_2005" localSheetId="4">[15]Global!#REF!</definedName>
    <definedName name="total_airline_capacity_RPK_2005" localSheetId="17">[15]Global!#REF!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5">[15]Global!#REF!</definedName>
    <definedName name="total_airline_capacity_RPK_2005">[15]Global!#REF!</definedName>
    <definedName name="total_airline_capacity_RPK_2006" localSheetId="4">[15]Global!#REF!</definedName>
    <definedName name="total_airline_capacity_RPK_2006" localSheetId="17">[15]Global!#REF!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5">[15]Global!#REF!</definedName>
    <definedName name="total_airline_capacity_RPK_2006">[15]Global!#REF!</definedName>
    <definedName name="total_airline_capacity_RPK_2007" localSheetId="4">[15]Global!#REF!</definedName>
    <definedName name="total_airline_capacity_RPK_2007" localSheetId="17">[15]Global!#REF!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5">[15]Global!#REF!</definedName>
    <definedName name="total_airline_capacity_RPK_2007">[15]Global!#REF!</definedName>
    <definedName name="total_airline_capacity_RPK_2008" localSheetId="4">[15]Global!#REF!</definedName>
    <definedName name="total_airline_capacity_RPK_2008" localSheetId="17">[15]Global!#REF!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5">[15]Global!#REF!</definedName>
    <definedName name="total_airline_capacity_RPK_2008">[15]Global!#REF!</definedName>
    <definedName name="total_airline_capacity_RPK_2009" localSheetId="4">[15]Global!#REF!</definedName>
    <definedName name="total_airline_capacity_RPK_2009" localSheetId="17">[15]Global!#REF!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5">[15]Global!#REF!</definedName>
    <definedName name="total_airline_capacity_RPK_2009">[15]Global!#REF!</definedName>
    <definedName name="total_airline_capacity_RPK_2010" localSheetId="4">[15]Global!#REF!</definedName>
    <definedName name="total_airline_capacity_RPK_2010" localSheetId="17">[15]Global!#REF!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5">[15]Global!#REF!</definedName>
    <definedName name="total_airline_capacity_RPK_2010">[15]Global!#REF!</definedName>
    <definedName name="total_airline_capacity_RPK_comm" localSheetId="4">[15]Global!#REF!</definedName>
    <definedName name="total_airline_capacity_RPK_comm" localSheetId="17">[15]Global!#REF!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5">[15]Global!#REF!</definedName>
    <definedName name="total_airline_capacity_RPK_comm">[15]Global!#REF!</definedName>
    <definedName name="total_airline_load_factor_1985" localSheetId="4">[15]Global!#REF!</definedName>
    <definedName name="total_airline_load_factor_1985" localSheetId="17">[15]Global!#REF!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5">[15]Global!#REF!</definedName>
    <definedName name="total_airline_load_factor_1985">[15]Global!#REF!</definedName>
    <definedName name="total_airline_load_factor_1986" localSheetId="4">[15]Global!#REF!</definedName>
    <definedName name="total_airline_load_factor_1986" localSheetId="17">[15]Global!#REF!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5">[15]Global!#REF!</definedName>
    <definedName name="total_airline_load_factor_1986">[15]Global!#REF!</definedName>
    <definedName name="total_airline_load_factor_1987" localSheetId="4">[15]Global!#REF!</definedName>
    <definedName name="total_airline_load_factor_1987" localSheetId="17">[15]Global!#REF!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5">[15]Global!#REF!</definedName>
    <definedName name="total_airline_load_factor_1987">[15]Global!#REF!</definedName>
    <definedName name="total_airline_load_factor_1988" localSheetId="4">[15]Global!#REF!</definedName>
    <definedName name="total_airline_load_factor_1988" localSheetId="17">[15]Global!#REF!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5">[15]Global!#REF!</definedName>
    <definedName name="total_airline_load_factor_1988">[15]Global!#REF!</definedName>
    <definedName name="total_airline_load_factor_1989" localSheetId="4">[15]Global!#REF!</definedName>
    <definedName name="total_airline_load_factor_1989" localSheetId="17">[15]Global!#REF!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5">[15]Global!#REF!</definedName>
    <definedName name="total_airline_load_factor_1989">[15]Global!#REF!</definedName>
    <definedName name="total_airline_load_factor_1990" localSheetId="4">[15]Global!#REF!</definedName>
    <definedName name="total_airline_load_factor_1990" localSheetId="17">[15]Global!#REF!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5">[15]Global!#REF!</definedName>
    <definedName name="total_airline_load_factor_1990">[15]Global!#REF!</definedName>
    <definedName name="total_airline_load_factor_1991" localSheetId="4">[15]Global!#REF!</definedName>
    <definedName name="total_airline_load_factor_1991" localSheetId="17">[15]Global!#REF!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5">[15]Global!#REF!</definedName>
    <definedName name="total_airline_load_factor_1991">[15]Global!#REF!</definedName>
    <definedName name="total_airline_load_factor_1992" localSheetId="4">[15]Global!#REF!</definedName>
    <definedName name="total_airline_load_factor_1992" localSheetId="17">[15]Global!#REF!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5">[15]Global!#REF!</definedName>
    <definedName name="total_airline_load_factor_1992">[15]Global!#REF!</definedName>
    <definedName name="total_airline_load_factor_1993" localSheetId="4">[15]Global!#REF!</definedName>
    <definedName name="total_airline_load_factor_1993" localSheetId="17">[15]Global!#REF!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5">[15]Global!#REF!</definedName>
    <definedName name="total_airline_load_factor_1993">[15]Global!#REF!</definedName>
    <definedName name="total_airline_load_factor_1994" localSheetId="4">[15]Global!#REF!</definedName>
    <definedName name="total_airline_load_factor_1994" localSheetId="17">[15]Global!#REF!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5">[15]Global!#REF!</definedName>
    <definedName name="total_airline_load_factor_1994">[15]Global!#REF!</definedName>
    <definedName name="total_airline_load_factor_1995" localSheetId="4">[15]Global!#REF!</definedName>
    <definedName name="total_airline_load_factor_1995" localSheetId="17">[15]Global!#REF!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5">[15]Global!#REF!</definedName>
    <definedName name="total_airline_load_factor_1995">[15]Global!#REF!</definedName>
    <definedName name="total_airline_load_factor_1996" localSheetId="4">[15]Global!#REF!</definedName>
    <definedName name="total_airline_load_factor_1996" localSheetId="17">[15]Global!#REF!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5">[15]Global!#REF!</definedName>
    <definedName name="total_airline_load_factor_1996">[15]Global!#REF!</definedName>
    <definedName name="total_airline_load_factor_1997" localSheetId="4">[15]Global!#REF!</definedName>
    <definedName name="total_airline_load_factor_1997" localSheetId="17">[15]Global!#REF!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5">[15]Global!#REF!</definedName>
    <definedName name="total_airline_load_factor_1997">[15]Global!#REF!</definedName>
    <definedName name="total_airline_load_factor_1998" localSheetId="4">[15]Global!#REF!</definedName>
    <definedName name="total_airline_load_factor_1998" localSheetId="17">[15]Global!#REF!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5">[15]Global!#REF!</definedName>
    <definedName name="total_airline_load_factor_1998">[15]Global!#REF!</definedName>
    <definedName name="total_airline_load_factor_1999" localSheetId="4">[15]Global!#REF!</definedName>
    <definedName name="total_airline_load_factor_1999" localSheetId="17">[15]Global!#REF!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5">[15]Global!#REF!</definedName>
    <definedName name="total_airline_load_factor_1999">[15]Global!#REF!</definedName>
    <definedName name="total_airline_load_factor_2000" localSheetId="4">[15]Global!#REF!</definedName>
    <definedName name="total_airline_load_factor_2000" localSheetId="17">[15]Global!#REF!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5">[15]Global!#REF!</definedName>
    <definedName name="total_airline_load_factor_2000">[15]Global!#REF!</definedName>
    <definedName name="total_airline_load_factor_2001" localSheetId="4">[15]Global!#REF!</definedName>
    <definedName name="total_airline_load_factor_2001" localSheetId="17">[15]Global!#REF!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5">[15]Global!#REF!</definedName>
    <definedName name="total_airline_load_factor_2001">[15]Global!#REF!</definedName>
    <definedName name="total_airline_load_factor_2002" localSheetId="4">[15]Global!#REF!</definedName>
    <definedName name="total_airline_load_factor_2002" localSheetId="17">[15]Global!#REF!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5">[15]Global!#REF!</definedName>
    <definedName name="total_airline_load_factor_2002">[15]Global!#REF!</definedName>
    <definedName name="total_airline_load_factor_2003" localSheetId="4">[15]Global!#REF!</definedName>
    <definedName name="total_airline_load_factor_2003" localSheetId="17">[15]Global!#REF!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5">[15]Global!#REF!</definedName>
    <definedName name="total_airline_load_factor_2003">[15]Global!#REF!</definedName>
    <definedName name="total_airline_load_factor_2004" localSheetId="4">[15]Global!#REF!</definedName>
    <definedName name="total_airline_load_factor_2004" localSheetId="17">[15]Global!#REF!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5">[15]Global!#REF!</definedName>
    <definedName name="total_airline_load_factor_2004">[15]Global!#REF!</definedName>
    <definedName name="total_airline_load_factor_2005" localSheetId="4">[15]Global!#REF!</definedName>
    <definedName name="total_airline_load_factor_2005" localSheetId="17">[15]Global!#REF!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5">[15]Global!#REF!</definedName>
    <definedName name="total_airline_load_factor_2005">[15]Global!#REF!</definedName>
    <definedName name="total_airline_load_factor_2006" localSheetId="4">[15]Global!#REF!</definedName>
    <definedName name="total_airline_load_factor_2006" localSheetId="17">[15]Global!#REF!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5">[15]Global!#REF!</definedName>
    <definedName name="total_airline_load_factor_2006">[15]Global!#REF!</definedName>
    <definedName name="total_airline_load_factor_2007" localSheetId="4">[15]Global!#REF!</definedName>
    <definedName name="total_airline_load_factor_2007" localSheetId="17">[15]Global!#REF!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5">[15]Global!#REF!</definedName>
    <definedName name="total_airline_load_factor_2007">[15]Global!#REF!</definedName>
    <definedName name="total_airline_load_factor_2008" localSheetId="4">[15]Global!#REF!</definedName>
    <definedName name="total_airline_load_factor_2008" localSheetId="17">[15]Global!#REF!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5">[15]Global!#REF!</definedName>
    <definedName name="total_airline_load_factor_2008">[15]Global!#REF!</definedName>
    <definedName name="total_airline_load_factor_2009" localSheetId="4">[15]Global!#REF!</definedName>
    <definedName name="total_airline_load_factor_2009" localSheetId="17">[15]Global!#REF!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5">[15]Global!#REF!</definedName>
    <definedName name="total_airline_load_factor_2009">[15]Global!#REF!</definedName>
    <definedName name="total_airline_load_factor_2010" localSheetId="4">[15]Global!#REF!</definedName>
    <definedName name="total_airline_load_factor_2010" localSheetId="17">[15]Global!#REF!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5">[15]Global!#REF!</definedName>
    <definedName name="total_airline_load_factor_2010">[15]Global!#REF!</definedName>
    <definedName name="total_airline_load_factor_comm" localSheetId="4">[15]Global!#REF!</definedName>
    <definedName name="total_airline_load_factor_comm" localSheetId="17">[15]Global!#REF!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5">[15]Global!#REF!</definedName>
    <definedName name="total_airline_load_factor_comm">[15]Global!#REF!</definedName>
    <definedName name="total_airline_traffic_RPK_1985" localSheetId="4">[15]Global!#REF!</definedName>
    <definedName name="total_airline_traffic_RPK_1985" localSheetId="17">[15]Global!#REF!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5">[15]Global!#REF!</definedName>
    <definedName name="total_airline_traffic_RPK_1985">[15]Global!#REF!</definedName>
    <definedName name="total_airline_traffic_RPK_1986" localSheetId="4">[15]Global!#REF!</definedName>
    <definedName name="total_airline_traffic_RPK_1986" localSheetId="17">[15]Global!#REF!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5">[15]Global!#REF!</definedName>
    <definedName name="total_airline_traffic_RPK_1986">[15]Global!#REF!</definedName>
    <definedName name="total_airline_traffic_RPK_1987" localSheetId="4">[15]Global!#REF!</definedName>
    <definedName name="total_airline_traffic_RPK_1987" localSheetId="17">[15]Global!#REF!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5">[15]Global!#REF!</definedName>
    <definedName name="total_airline_traffic_RPK_1987">[15]Global!#REF!</definedName>
    <definedName name="total_airline_traffic_RPK_1988" localSheetId="4">[15]Global!#REF!</definedName>
    <definedName name="total_airline_traffic_RPK_1988" localSheetId="17">[15]Global!#REF!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5">[15]Global!#REF!</definedName>
    <definedName name="total_airline_traffic_RPK_1988">[15]Global!#REF!</definedName>
    <definedName name="total_airline_traffic_RPK_1989" localSheetId="4">[15]Global!#REF!</definedName>
    <definedName name="total_airline_traffic_RPK_1989" localSheetId="17">[15]Global!#REF!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5">[15]Global!#REF!</definedName>
    <definedName name="total_airline_traffic_RPK_1989">[15]Global!#REF!</definedName>
    <definedName name="total_airline_traffic_RPK_1990" localSheetId="4">[15]Global!#REF!</definedName>
    <definedName name="total_airline_traffic_RPK_1990" localSheetId="17">[15]Global!#REF!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5">[15]Global!#REF!</definedName>
    <definedName name="total_airline_traffic_RPK_1990">[15]Global!#REF!</definedName>
    <definedName name="total_airline_traffic_RPK_1991" localSheetId="4">[15]Global!#REF!</definedName>
    <definedName name="total_airline_traffic_RPK_1991" localSheetId="17">[15]Global!#REF!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5">[15]Global!#REF!</definedName>
    <definedName name="total_airline_traffic_RPK_1991">[15]Global!#REF!</definedName>
    <definedName name="total_airline_traffic_RPK_1992" localSheetId="4">[15]Global!#REF!</definedName>
    <definedName name="total_airline_traffic_RPK_1992" localSheetId="17">[15]Global!#REF!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5">[15]Global!#REF!</definedName>
    <definedName name="total_airline_traffic_RPK_1992">[15]Global!#REF!</definedName>
    <definedName name="total_airline_traffic_RPK_1993" localSheetId="4">[15]Global!#REF!</definedName>
    <definedName name="total_airline_traffic_RPK_1993" localSheetId="17">[15]Global!#REF!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5">[15]Global!#REF!</definedName>
    <definedName name="total_airline_traffic_RPK_1993">[15]Global!#REF!</definedName>
    <definedName name="total_airline_traffic_RPK_1994" localSheetId="4">[15]Global!#REF!</definedName>
    <definedName name="total_airline_traffic_RPK_1994" localSheetId="17">[15]Global!#REF!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5">[15]Global!#REF!</definedName>
    <definedName name="total_airline_traffic_RPK_1994">[15]Global!#REF!</definedName>
    <definedName name="total_airline_traffic_RPK_1995" localSheetId="4">[15]Global!#REF!</definedName>
    <definedName name="total_airline_traffic_RPK_1995" localSheetId="17">[15]Global!#REF!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5">[15]Global!#REF!</definedName>
    <definedName name="total_airline_traffic_RPK_1995">[15]Global!#REF!</definedName>
    <definedName name="total_airline_traffic_RPK_1996" localSheetId="4">[15]Global!#REF!</definedName>
    <definedName name="total_airline_traffic_RPK_1996" localSheetId="17">[15]Global!#REF!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5">[15]Global!#REF!</definedName>
    <definedName name="total_airline_traffic_RPK_1996">[15]Global!#REF!</definedName>
    <definedName name="total_airline_traffic_RPK_1997" localSheetId="4">[15]Global!#REF!</definedName>
    <definedName name="total_airline_traffic_RPK_1997" localSheetId="17">[15]Global!#REF!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5">[15]Global!#REF!</definedName>
    <definedName name="total_airline_traffic_RPK_1997">[15]Global!#REF!</definedName>
    <definedName name="total_airline_traffic_RPK_1998" localSheetId="4">[15]Global!#REF!</definedName>
    <definedName name="total_airline_traffic_RPK_1998" localSheetId="17">[15]Global!#REF!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5">[15]Global!#REF!</definedName>
    <definedName name="total_airline_traffic_RPK_1998">[15]Global!#REF!</definedName>
    <definedName name="total_airline_traffic_RPK_1999" localSheetId="4">[15]Global!#REF!</definedName>
    <definedName name="total_airline_traffic_RPK_1999" localSheetId="17">[15]Global!#REF!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5">[15]Global!#REF!</definedName>
    <definedName name="total_airline_traffic_RPK_1999">[15]Global!#REF!</definedName>
    <definedName name="total_airline_traffic_RPK_2000" localSheetId="4">[15]Global!#REF!</definedName>
    <definedName name="total_airline_traffic_RPK_2000" localSheetId="17">[15]Global!#REF!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5">[15]Global!#REF!</definedName>
    <definedName name="total_airline_traffic_RPK_2000">[15]Global!#REF!</definedName>
    <definedName name="total_airline_traffic_RPK_2001" localSheetId="4">[15]Global!#REF!</definedName>
    <definedName name="total_airline_traffic_RPK_2001" localSheetId="17">[15]Global!#REF!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5">[15]Global!#REF!</definedName>
    <definedName name="total_airline_traffic_RPK_2001">[15]Global!#REF!</definedName>
    <definedName name="total_airline_traffic_RPK_2002" localSheetId="4">[15]Global!#REF!</definedName>
    <definedName name="total_airline_traffic_RPK_2002" localSheetId="17">[15]Global!#REF!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5">[15]Global!#REF!</definedName>
    <definedName name="total_airline_traffic_RPK_2002">[15]Global!#REF!</definedName>
    <definedName name="total_airline_traffic_RPK_2003" localSheetId="4">[15]Global!#REF!</definedName>
    <definedName name="total_airline_traffic_RPK_2003" localSheetId="17">[15]Global!#REF!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5">[15]Global!#REF!</definedName>
    <definedName name="total_airline_traffic_RPK_2003">[15]Global!#REF!</definedName>
    <definedName name="total_airline_traffic_RPK_2004" localSheetId="4">[15]Global!#REF!</definedName>
    <definedName name="total_airline_traffic_RPK_2004" localSheetId="17">[15]Global!#REF!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5">[15]Global!#REF!</definedName>
    <definedName name="total_airline_traffic_RPK_2004">[15]Global!#REF!</definedName>
    <definedName name="total_airline_traffic_RPK_2005" localSheetId="4">[15]Global!#REF!</definedName>
    <definedName name="total_airline_traffic_RPK_2005" localSheetId="17">[15]Global!#REF!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5">[15]Global!#REF!</definedName>
    <definedName name="total_airline_traffic_RPK_2005">[15]Global!#REF!</definedName>
    <definedName name="total_airline_traffic_RPK_2006" localSheetId="4">[15]Global!#REF!</definedName>
    <definedName name="total_airline_traffic_RPK_2006" localSheetId="17">[15]Global!#REF!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5">[15]Global!#REF!</definedName>
    <definedName name="total_airline_traffic_RPK_2006">[15]Global!#REF!</definedName>
    <definedName name="total_airline_traffic_RPK_2007" localSheetId="4">[15]Global!#REF!</definedName>
    <definedName name="total_airline_traffic_RPK_2007" localSheetId="17">[15]Global!#REF!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5">[15]Global!#REF!</definedName>
    <definedName name="total_airline_traffic_RPK_2007">[15]Global!#REF!</definedName>
    <definedName name="total_airline_traffic_RPK_2008" localSheetId="4">[15]Global!#REF!</definedName>
    <definedName name="total_airline_traffic_RPK_2008" localSheetId="17">[15]Global!#REF!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5">[15]Global!#REF!</definedName>
    <definedName name="total_airline_traffic_RPK_2008">[15]Global!#REF!</definedName>
    <definedName name="total_airline_traffic_RPK_2009" localSheetId="4">[15]Global!#REF!</definedName>
    <definedName name="total_airline_traffic_RPK_2009" localSheetId="17">[15]Global!#REF!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5">[15]Global!#REF!</definedName>
    <definedName name="total_airline_traffic_RPK_2009">[15]Global!#REF!</definedName>
    <definedName name="total_airline_traffic_RPK_2010" localSheetId="4">[15]Global!#REF!</definedName>
    <definedName name="total_airline_traffic_RPK_2010" localSheetId="17">[15]Global!#REF!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5">[15]Global!#REF!</definedName>
    <definedName name="total_airline_traffic_RPK_2010">[15]Global!#REF!</definedName>
    <definedName name="total_airline_traffic_RPK_comm" localSheetId="4">[15]Global!#REF!</definedName>
    <definedName name="total_airline_traffic_RPK_comm" localSheetId="17">[15]Global!#REF!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5">[15]Global!#REF!</definedName>
    <definedName name="total_airline_traffic_RPK_comm">[15]Global!#REF!</definedName>
    <definedName name="total_airline_traffic_RTM_1985" localSheetId="4">[15]Global!#REF!</definedName>
    <definedName name="total_airline_traffic_RTM_1985" localSheetId="17">[15]Global!#REF!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5">[15]Global!#REF!</definedName>
    <definedName name="total_airline_traffic_RTM_1985">[15]Global!#REF!</definedName>
    <definedName name="total_airline_traffic_RTM_1986" localSheetId="4">[15]Global!#REF!</definedName>
    <definedName name="total_airline_traffic_RTM_1986" localSheetId="17">[15]Global!#REF!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5">[15]Global!#REF!</definedName>
    <definedName name="total_airline_traffic_RTM_1986">[15]Global!#REF!</definedName>
    <definedName name="total_airline_traffic_RTM_1987" localSheetId="4">[15]Global!#REF!</definedName>
    <definedName name="total_airline_traffic_RTM_1987" localSheetId="17">[15]Global!#REF!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5">[15]Global!#REF!</definedName>
    <definedName name="total_airline_traffic_RTM_1987">[15]Global!#REF!</definedName>
    <definedName name="total_airline_traffic_RTM_1988" localSheetId="4">[15]Global!#REF!</definedName>
    <definedName name="total_airline_traffic_RTM_1988" localSheetId="17">[15]Global!#REF!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5">[15]Global!#REF!</definedName>
    <definedName name="total_airline_traffic_RTM_1988">[15]Global!#REF!</definedName>
    <definedName name="total_airline_traffic_RTM_1989" localSheetId="4">[15]Global!#REF!</definedName>
    <definedName name="total_airline_traffic_RTM_1989" localSheetId="17">[15]Global!#REF!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5">[15]Global!#REF!</definedName>
    <definedName name="total_airline_traffic_RTM_1989">[15]Global!#REF!</definedName>
    <definedName name="total_airline_traffic_RTM_1990" localSheetId="4">[15]Global!#REF!</definedName>
    <definedName name="total_airline_traffic_RTM_1990" localSheetId="17">[15]Global!#REF!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5">[15]Global!#REF!</definedName>
    <definedName name="total_airline_traffic_RTM_1990">[15]Global!#REF!</definedName>
    <definedName name="total_airline_traffic_RTM_1991" localSheetId="4">[15]Global!#REF!</definedName>
    <definedName name="total_airline_traffic_RTM_1991" localSheetId="17">[15]Global!#REF!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5">[15]Global!#REF!</definedName>
    <definedName name="total_airline_traffic_RTM_1991">[15]Global!#REF!</definedName>
    <definedName name="total_airline_traffic_RTM_1992" localSheetId="4">[15]Global!#REF!</definedName>
    <definedName name="total_airline_traffic_RTM_1992" localSheetId="17">[15]Global!#REF!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5">[15]Global!#REF!</definedName>
    <definedName name="total_airline_traffic_RTM_1992">[15]Global!#REF!</definedName>
    <definedName name="total_airline_traffic_RTM_1993" localSheetId="4">[15]Global!#REF!</definedName>
    <definedName name="total_airline_traffic_RTM_1993" localSheetId="17">[15]Global!#REF!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5">[15]Global!#REF!</definedName>
    <definedName name="total_airline_traffic_RTM_1993">[15]Global!#REF!</definedName>
    <definedName name="total_airline_traffic_RTM_1994" localSheetId="4">[15]Global!#REF!</definedName>
    <definedName name="total_airline_traffic_RTM_1994" localSheetId="17">[15]Global!#REF!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5">[15]Global!#REF!</definedName>
    <definedName name="total_airline_traffic_RTM_1994">[15]Global!#REF!</definedName>
    <definedName name="total_airline_traffic_RTM_1995" localSheetId="4">[15]Global!#REF!</definedName>
    <definedName name="total_airline_traffic_RTM_1995" localSheetId="17">[15]Global!#REF!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5">[15]Global!#REF!</definedName>
    <definedName name="total_airline_traffic_RTM_1995">[15]Global!#REF!</definedName>
    <definedName name="total_airline_traffic_RTM_1996" localSheetId="4">[15]Global!#REF!</definedName>
    <definedName name="total_airline_traffic_RTM_1996" localSheetId="17">[15]Global!#REF!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5">[15]Global!#REF!</definedName>
    <definedName name="total_airline_traffic_RTM_1996">[15]Global!#REF!</definedName>
    <definedName name="total_airline_traffic_RTM_1997" localSheetId="4">[15]Global!#REF!</definedName>
    <definedName name="total_airline_traffic_RTM_1997" localSheetId="17">[15]Global!#REF!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5">[15]Global!#REF!</definedName>
    <definedName name="total_airline_traffic_RTM_1997">[15]Global!#REF!</definedName>
    <definedName name="total_airline_traffic_RTM_1998" localSheetId="4">[15]Global!#REF!</definedName>
    <definedName name="total_airline_traffic_RTM_1998" localSheetId="17">[15]Global!#REF!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5">[15]Global!#REF!</definedName>
    <definedName name="total_airline_traffic_RTM_1998">[15]Global!#REF!</definedName>
    <definedName name="total_airline_traffic_RTM_1999" localSheetId="4">[15]Global!#REF!</definedName>
    <definedName name="total_airline_traffic_RTM_1999" localSheetId="17">[15]Global!#REF!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5">[15]Global!#REF!</definedName>
    <definedName name="total_airline_traffic_RTM_1999">[15]Global!#REF!</definedName>
    <definedName name="total_airline_traffic_RTM_2000" localSheetId="4">[15]Global!#REF!</definedName>
    <definedName name="total_airline_traffic_RTM_2000" localSheetId="17">[15]Global!#REF!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5">[15]Global!#REF!</definedName>
    <definedName name="total_airline_traffic_RTM_2000">[15]Global!#REF!</definedName>
    <definedName name="total_airline_traffic_RTM_2001" localSheetId="4">[15]Global!#REF!</definedName>
    <definedName name="total_airline_traffic_RTM_2001" localSheetId="17">[15]Global!#REF!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5">[15]Global!#REF!</definedName>
    <definedName name="total_airline_traffic_RTM_2001">[15]Global!#REF!</definedName>
    <definedName name="total_airline_traffic_RTM_2002" localSheetId="4">[15]Global!#REF!</definedName>
    <definedName name="total_airline_traffic_RTM_2002" localSheetId="17">[15]Global!#REF!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5">[15]Global!#REF!</definedName>
    <definedName name="total_airline_traffic_RTM_2002">[15]Global!#REF!</definedName>
    <definedName name="total_airline_traffic_RTM_2003" localSheetId="4">[15]Global!#REF!</definedName>
    <definedName name="total_airline_traffic_RTM_2003" localSheetId="17">[15]Global!#REF!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5">[15]Global!#REF!</definedName>
    <definedName name="total_airline_traffic_RTM_2003">[15]Global!#REF!</definedName>
    <definedName name="total_airline_traffic_RTM_2004" localSheetId="4">[15]Global!#REF!</definedName>
    <definedName name="total_airline_traffic_RTM_2004" localSheetId="17">[15]Global!#REF!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5">[15]Global!#REF!</definedName>
    <definedName name="total_airline_traffic_RTM_2004">[15]Global!#REF!</definedName>
    <definedName name="total_airline_traffic_RTM_2005" localSheetId="4">[15]Global!#REF!</definedName>
    <definedName name="total_airline_traffic_RTM_2005" localSheetId="17">[15]Global!#REF!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5">[15]Global!#REF!</definedName>
    <definedName name="total_airline_traffic_RTM_2005">[15]Global!#REF!</definedName>
    <definedName name="total_airline_traffic_RTM_2006" localSheetId="4">[15]Global!#REF!</definedName>
    <definedName name="total_airline_traffic_RTM_2006" localSheetId="17">[15]Global!#REF!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5">[15]Global!#REF!</definedName>
    <definedName name="total_airline_traffic_RTM_2006">[15]Global!#REF!</definedName>
    <definedName name="total_airline_traffic_RTM_2007" localSheetId="4">[15]Global!#REF!</definedName>
    <definedName name="total_airline_traffic_RTM_2007" localSheetId="17">[15]Global!#REF!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5">[15]Global!#REF!</definedName>
    <definedName name="total_airline_traffic_RTM_2007">[15]Global!#REF!</definedName>
    <definedName name="total_airline_traffic_RTM_2008" localSheetId="4">[15]Global!#REF!</definedName>
    <definedName name="total_airline_traffic_RTM_2008" localSheetId="17">[15]Global!#REF!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5">[15]Global!#REF!</definedName>
    <definedName name="total_airline_traffic_RTM_2008">[15]Global!#REF!</definedName>
    <definedName name="total_airline_traffic_RTM_2009" localSheetId="4">[15]Global!#REF!</definedName>
    <definedName name="total_airline_traffic_RTM_2009" localSheetId="17">[15]Global!#REF!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5">[15]Global!#REF!</definedName>
    <definedName name="total_airline_traffic_RTM_2009">[15]Global!#REF!</definedName>
    <definedName name="total_airline_traffic_RTM_2010" localSheetId="4">[15]Global!#REF!</definedName>
    <definedName name="total_airline_traffic_RTM_2010" localSheetId="17">[15]Global!#REF!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5">[15]Global!#REF!</definedName>
    <definedName name="total_airline_traffic_RTM_2010">[15]Global!#REF!</definedName>
    <definedName name="total_airline_traffic_RTM_comm" localSheetId="4">[15]Global!#REF!</definedName>
    <definedName name="total_airline_traffic_RTM_comm" localSheetId="17">[15]Global!#REF!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5">[15]Global!#REF!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7">[15]Global!#REF!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5">[15]Global!#REF!</definedName>
    <definedName name="total_cargo_load_factor_1985">[15]Global!#REF!</definedName>
    <definedName name="total_cargo_load_factor_1986" localSheetId="4">[15]Global!#REF!</definedName>
    <definedName name="total_cargo_load_factor_1986" localSheetId="17">[15]Global!#REF!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5">[15]Global!#REF!</definedName>
    <definedName name="total_cargo_load_factor_1986">[15]Global!#REF!</definedName>
    <definedName name="total_cargo_load_factor_1987" localSheetId="4">[15]Global!#REF!</definedName>
    <definedName name="total_cargo_load_factor_1987" localSheetId="17">[15]Global!#REF!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5">[15]Global!#REF!</definedName>
    <definedName name="total_cargo_load_factor_1987">[15]Global!#REF!</definedName>
    <definedName name="total_cargo_load_factor_1988" localSheetId="4">[15]Global!#REF!</definedName>
    <definedName name="total_cargo_load_factor_1988" localSheetId="17">[15]Global!#REF!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5">[15]Global!#REF!</definedName>
    <definedName name="total_cargo_load_factor_1988">[15]Global!#REF!</definedName>
    <definedName name="total_cargo_load_factor_1989" localSheetId="4">[15]Global!#REF!</definedName>
    <definedName name="total_cargo_load_factor_1989" localSheetId="17">[15]Global!#REF!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5">[15]Global!#REF!</definedName>
    <definedName name="total_cargo_load_factor_1989">[15]Global!#REF!</definedName>
    <definedName name="total_cargo_load_factor_1990" localSheetId="4">[15]Global!#REF!</definedName>
    <definedName name="total_cargo_load_factor_1990" localSheetId="17">[15]Global!#REF!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5">[15]Global!#REF!</definedName>
    <definedName name="total_cargo_load_factor_1990">[15]Global!#REF!</definedName>
    <definedName name="total_cargo_load_factor_1991" localSheetId="4">[15]Global!#REF!</definedName>
    <definedName name="total_cargo_load_factor_1991" localSheetId="17">[15]Global!#REF!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5">[15]Global!#REF!</definedName>
    <definedName name="total_cargo_load_factor_1991">[15]Global!#REF!</definedName>
    <definedName name="total_cargo_load_factor_1992" localSheetId="4">[15]Global!#REF!</definedName>
    <definedName name="total_cargo_load_factor_1992" localSheetId="17">[15]Global!#REF!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5">[15]Global!#REF!</definedName>
    <definedName name="total_cargo_load_factor_1992">[15]Global!#REF!</definedName>
    <definedName name="total_cargo_load_factor_1993" localSheetId="4">[15]Global!#REF!</definedName>
    <definedName name="total_cargo_load_factor_1993" localSheetId="17">[15]Global!#REF!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5">[15]Global!#REF!</definedName>
    <definedName name="total_cargo_load_factor_1993">[15]Global!#REF!</definedName>
    <definedName name="total_cargo_load_factor_1994" localSheetId="4">[15]Global!#REF!</definedName>
    <definedName name="total_cargo_load_factor_1994" localSheetId="17">[15]Global!#REF!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5">[15]Global!#REF!</definedName>
    <definedName name="total_cargo_load_factor_1994">[15]Global!#REF!</definedName>
    <definedName name="total_cargo_load_factor_1995" localSheetId="4">[15]Global!#REF!</definedName>
    <definedName name="total_cargo_load_factor_1995" localSheetId="17">[15]Global!#REF!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5">[15]Global!#REF!</definedName>
    <definedName name="total_cargo_load_factor_1995">[15]Global!#REF!</definedName>
    <definedName name="total_cargo_load_factor_1996" localSheetId="4">[15]Global!#REF!</definedName>
    <definedName name="total_cargo_load_factor_1996" localSheetId="17">[15]Global!#REF!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5">[15]Global!#REF!</definedName>
    <definedName name="total_cargo_load_factor_1996">[15]Global!#REF!</definedName>
    <definedName name="total_cargo_load_factor_1997" localSheetId="4">[15]Global!#REF!</definedName>
    <definedName name="total_cargo_load_factor_1997" localSheetId="17">[15]Global!#REF!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5">[15]Global!#REF!</definedName>
    <definedName name="total_cargo_load_factor_1997">[15]Global!#REF!</definedName>
    <definedName name="total_cargo_load_factor_1998" localSheetId="4">[15]Global!#REF!</definedName>
    <definedName name="total_cargo_load_factor_1998" localSheetId="17">[15]Global!#REF!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5">[15]Global!#REF!</definedName>
    <definedName name="total_cargo_load_factor_1998">[15]Global!#REF!</definedName>
    <definedName name="total_cargo_load_factor_1999" localSheetId="4">[15]Global!#REF!</definedName>
    <definedName name="total_cargo_load_factor_1999" localSheetId="17">[15]Global!#REF!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5">[15]Global!#REF!</definedName>
    <definedName name="total_cargo_load_factor_1999">[15]Global!#REF!</definedName>
    <definedName name="total_cargo_load_factor_2000" localSheetId="4">[15]Global!#REF!</definedName>
    <definedName name="total_cargo_load_factor_2000" localSheetId="17">[15]Global!#REF!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5">[15]Global!#REF!</definedName>
    <definedName name="total_cargo_load_factor_2000">[15]Global!#REF!</definedName>
    <definedName name="total_cargo_load_factor_2001" localSheetId="4">[15]Global!#REF!</definedName>
    <definedName name="total_cargo_load_factor_2001" localSheetId="17">[15]Global!#REF!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5">[15]Global!#REF!</definedName>
    <definedName name="total_cargo_load_factor_2001">[15]Global!#REF!</definedName>
    <definedName name="total_cargo_load_factor_2002" localSheetId="4">[15]Global!#REF!</definedName>
    <definedName name="total_cargo_load_factor_2002" localSheetId="17">[15]Global!#REF!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5">[15]Global!#REF!</definedName>
    <definedName name="total_cargo_load_factor_2002">[15]Global!#REF!</definedName>
    <definedName name="total_cargo_load_factor_2003" localSheetId="4">[15]Global!#REF!</definedName>
    <definedName name="total_cargo_load_factor_2003" localSheetId="17">[15]Global!#REF!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5">[15]Global!#REF!</definedName>
    <definedName name="total_cargo_load_factor_2003">[15]Global!#REF!</definedName>
    <definedName name="total_cargo_load_factor_2004" localSheetId="4">[15]Global!#REF!</definedName>
    <definedName name="total_cargo_load_factor_2004" localSheetId="17">[15]Global!#REF!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5">[15]Global!#REF!</definedName>
    <definedName name="total_cargo_load_factor_2004">[15]Global!#REF!</definedName>
    <definedName name="total_cargo_load_factor_2005" localSheetId="4">[15]Global!#REF!</definedName>
    <definedName name="total_cargo_load_factor_2005" localSheetId="17">[15]Global!#REF!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5">[15]Global!#REF!</definedName>
    <definedName name="total_cargo_load_factor_2005">[15]Global!#REF!</definedName>
    <definedName name="total_cargo_load_factor_2006" localSheetId="4">[15]Global!#REF!</definedName>
    <definedName name="total_cargo_load_factor_2006" localSheetId="17">[15]Global!#REF!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5">[15]Global!#REF!</definedName>
    <definedName name="total_cargo_load_factor_2006">[15]Global!#REF!</definedName>
    <definedName name="total_cargo_load_factor_2007" localSheetId="4">[15]Global!#REF!</definedName>
    <definedName name="total_cargo_load_factor_2007" localSheetId="17">[15]Global!#REF!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5">[15]Global!#REF!</definedName>
    <definedName name="total_cargo_load_factor_2007">[15]Global!#REF!</definedName>
    <definedName name="total_cargo_load_factor_2008" localSheetId="4">[15]Global!#REF!</definedName>
    <definedName name="total_cargo_load_factor_2008" localSheetId="17">[15]Global!#REF!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5">[15]Global!#REF!</definedName>
    <definedName name="total_cargo_load_factor_2008">[15]Global!#REF!</definedName>
    <definedName name="total_cargo_load_factor_2009" localSheetId="4">[15]Global!#REF!</definedName>
    <definedName name="total_cargo_load_factor_2009" localSheetId="17">[15]Global!#REF!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5">[15]Global!#REF!</definedName>
    <definedName name="total_cargo_load_factor_2009">[15]Global!#REF!</definedName>
    <definedName name="total_cargo_load_factor_2010" localSheetId="4">[15]Global!#REF!</definedName>
    <definedName name="total_cargo_load_factor_2010" localSheetId="17">[15]Global!#REF!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5">[15]Global!#REF!</definedName>
    <definedName name="total_cargo_load_factor_2010">[15]Global!#REF!</definedName>
    <definedName name="total_cargo_load_factor_comm" localSheetId="4">[15]Global!#REF!</definedName>
    <definedName name="total_cargo_load_factor_comm" localSheetId="17">[15]Global!#REF!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5">[15]Global!#REF!</definedName>
    <definedName name="total_cargo_load_factor_comm">[15]Global!#REF!</definedName>
    <definedName name="total_cargo_traffic_CTK_1985" localSheetId="4">[15]Global!#REF!</definedName>
    <definedName name="total_cargo_traffic_CTK_1985" localSheetId="17">[15]Global!#REF!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5">[15]Global!#REF!</definedName>
    <definedName name="total_cargo_traffic_CTK_1985">[15]Global!#REF!</definedName>
    <definedName name="total_cargo_traffic_CTK_1986" localSheetId="4">[15]Global!#REF!</definedName>
    <definedName name="total_cargo_traffic_CTK_1986" localSheetId="17">[15]Global!#REF!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5">[15]Global!#REF!</definedName>
    <definedName name="total_cargo_traffic_CTK_1986">[15]Global!#REF!</definedName>
    <definedName name="total_cargo_traffic_CTK_1987" localSheetId="4">[15]Global!#REF!</definedName>
    <definedName name="total_cargo_traffic_CTK_1987" localSheetId="17">[15]Global!#REF!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5">[15]Global!#REF!</definedName>
    <definedName name="total_cargo_traffic_CTK_1987">[15]Global!#REF!</definedName>
    <definedName name="total_cargo_traffic_CTK_1988" localSheetId="4">[15]Global!#REF!</definedName>
    <definedName name="total_cargo_traffic_CTK_1988" localSheetId="17">[15]Global!#REF!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5">[15]Global!#REF!</definedName>
    <definedName name="total_cargo_traffic_CTK_1988">[15]Global!#REF!</definedName>
    <definedName name="total_cargo_traffic_CTK_1989" localSheetId="4">[15]Global!#REF!</definedName>
    <definedName name="total_cargo_traffic_CTK_1989" localSheetId="17">[15]Global!#REF!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5">[15]Global!#REF!</definedName>
    <definedName name="total_cargo_traffic_CTK_1989">[15]Global!#REF!</definedName>
    <definedName name="total_cargo_traffic_CTK_1990" localSheetId="4">[15]Global!#REF!</definedName>
    <definedName name="total_cargo_traffic_CTK_1990" localSheetId="17">[15]Global!#REF!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5">[15]Global!#REF!</definedName>
    <definedName name="total_cargo_traffic_CTK_1990">[15]Global!#REF!</definedName>
    <definedName name="total_cargo_traffic_CTK_1991" localSheetId="4">[15]Global!#REF!</definedName>
    <definedName name="total_cargo_traffic_CTK_1991" localSheetId="17">[15]Global!#REF!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5">[15]Global!#REF!</definedName>
    <definedName name="total_cargo_traffic_CTK_1991">[15]Global!#REF!</definedName>
    <definedName name="total_cargo_traffic_CTK_1992" localSheetId="4">[15]Global!#REF!</definedName>
    <definedName name="total_cargo_traffic_CTK_1992" localSheetId="17">[15]Global!#REF!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5">[15]Global!#REF!</definedName>
    <definedName name="total_cargo_traffic_CTK_1992">[15]Global!#REF!</definedName>
    <definedName name="total_cargo_traffic_CTK_1993" localSheetId="4">[15]Global!#REF!</definedName>
    <definedName name="total_cargo_traffic_CTK_1993" localSheetId="17">[15]Global!#REF!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5">[15]Global!#REF!</definedName>
    <definedName name="total_cargo_traffic_CTK_1993">[15]Global!#REF!</definedName>
    <definedName name="total_cargo_traffic_CTK_1994" localSheetId="4">[15]Global!#REF!</definedName>
    <definedName name="total_cargo_traffic_CTK_1994" localSheetId="17">[15]Global!#REF!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5">[15]Global!#REF!</definedName>
    <definedName name="total_cargo_traffic_CTK_1994">[15]Global!#REF!</definedName>
    <definedName name="total_cargo_traffic_CTK_1995" localSheetId="4">[15]Global!#REF!</definedName>
    <definedName name="total_cargo_traffic_CTK_1995" localSheetId="17">[15]Global!#REF!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5">[15]Global!#REF!</definedName>
    <definedName name="total_cargo_traffic_CTK_1995">[15]Global!#REF!</definedName>
    <definedName name="total_cargo_traffic_CTK_1996" localSheetId="4">[15]Global!#REF!</definedName>
    <definedName name="total_cargo_traffic_CTK_1996" localSheetId="17">[15]Global!#REF!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5">[15]Global!#REF!</definedName>
    <definedName name="total_cargo_traffic_CTK_1996">[15]Global!#REF!</definedName>
    <definedName name="total_cargo_traffic_CTK_1997" localSheetId="4">[15]Global!#REF!</definedName>
    <definedName name="total_cargo_traffic_CTK_1997" localSheetId="17">[15]Global!#REF!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5">[15]Global!#REF!</definedName>
    <definedName name="total_cargo_traffic_CTK_1997">[15]Global!#REF!</definedName>
    <definedName name="total_cargo_traffic_CTK_1998" localSheetId="4">[15]Global!#REF!</definedName>
    <definedName name="total_cargo_traffic_CTK_1998" localSheetId="17">[15]Global!#REF!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5">[15]Global!#REF!</definedName>
    <definedName name="total_cargo_traffic_CTK_1998">[15]Global!#REF!</definedName>
    <definedName name="total_cargo_traffic_CTK_1999" localSheetId="4">[15]Global!#REF!</definedName>
    <definedName name="total_cargo_traffic_CTK_1999" localSheetId="17">[15]Global!#REF!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5">[15]Global!#REF!</definedName>
    <definedName name="total_cargo_traffic_CTK_1999">[15]Global!#REF!</definedName>
    <definedName name="total_cargo_traffic_CTK_2000" localSheetId="4">[15]Global!#REF!</definedName>
    <definedName name="total_cargo_traffic_CTK_2000" localSheetId="17">[15]Global!#REF!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5">[15]Global!#REF!</definedName>
    <definedName name="total_cargo_traffic_CTK_2000">[15]Global!#REF!</definedName>
    <definedName name="total_cargo_traffic_CTK_2001" localSheetId="4">[15]Global!#REF!</definedName>
    <definedName name="total_cargo_traffic_CTK_2001" localSheetId="17">[15]Global!#REF!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5">[15]Global!#REF!</definedName>
    <definedName name="total_cargo_traffic_CTK_2001">[15]Global!#REF!</definedName>
    <definedName name="total_cargo_traffic_CTK_2002" localSheetId="4">[15]Global!#REF!</definedName>
    <definedName name="total_cargo_traffic_CTK_2002" localSheetId="17">[15]Global!#REF!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5">[15]Global!#REF!</definedName>
    <definedName name="total_cargo_traffic_CTK_2002">[15]Global!#REF!</definedName>
    <definedName name="total_cargo_traffic_CTK_2003" localSheetId="4">[15]Global!#REF!</definedName>
    <definedName name="total_cargo_traffic_CTK_2003" localSheetId="17">[15]Global!#REF!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5">[15]Global!#REF!</definedName>
    <definedName name="total_cargo_traffic_CTK_2003">[15]Global!#REF!</definedName>
    <definedName name="total_cargo_traffic_CTK_2004" localSheetId="4">[15]Global!#REF!</definedName>
    <definedName name="total_cargo_traffic_CTK_2004" localSheetId="17">[15]Global!#REF!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5">[15]Global!#REF!</definedName>
    <definedName name="total_cargo_traffic_CTK_2004">[15]Global!#REF!</definedName>
    <definedName name="total_cargo_traffic_CTK_2005" localSheetId="4">[15]Global!#REF!</definedName>
    <definedName name="total_cargo_traffic_CTK_2005" localSheetId="17">[15]Global!#REF!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5">[15]Global!#REF!</definedName>
    <definedName name="total_cargo_traffic_CTK_2005">[15]Global!#REF!</definedName>
    <definedName name="total_cargo_traffic_CTK_2006" localSheetId="4">[15]Global!#REF!</definedName>
    <definedName name="total_cargo_traffic_CTK_2006" localSheetId="17">[15]Global!#REF!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5">[15]Global!#REF!</definedName>
    <definedName name="total_cargo_traffic_CTK_2006">[15]Global!#REF!</definedName>
    <definedName name="total_cargo_traffic_CTK_2007" localSheetId="4">[15]Global!#REF!</definedName>
    <definedName name="total_cargo_traffic_CTK_2007" localSheetId="17">[15]Global!#REF!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5">[15]Global!#REF!</definedName>
    <definedName name="total_cargo_traffic_CTK_2007">[15]Global!#REF!</definedName>
    <definedName name="total_cargo_traffic_CTK_2008" localSheetId="4">[15]Global!#REF!</definedName>
    <definedName name="total_cargo_traffic_CTK_2008" localSheetId="17">[15]Global!#REF!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5">[15]Global!#REF!</definedName>
    <definedName name="total_cargo_traffic_CTK_2008">[15]Global!#REF!</definedName>
    <definedName name="total_cargo_traffic_CTK_2009" localSheetId="4">[15]Global!#REF!</definedName>
    <definedName name="total_cargo_traffic_CTK_2009" localSheetId="17">[15]Global!#REF!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5">[15]Global!#REF!</definedName>
    <definedName name="total_cargo_traffic_CTK_2009">[15]Global!#REF!</definedName>
    <definedName name="total_cargo_traffic_CTK_2010" localSheetId="4">[15]Global!#REF!</definedName>
    <definedName name="total_cargo_traffic_CTK_2010" localSheetId="17">[15]Global!#REF!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5">[15]Global!#REF!</definedName>
    <definedName name="total_cargo_traffic_CTK_2010">[15]Global!#REF!</definedName>
    <definedName name="total_cargo_traffic_CTK_comm" localSheetId="4">[15]Global!#REF!</definedName>
    <definedName name="total_cargo_traffic_CTK_comm" localSheetId="17">[15]Global!#REF!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5">[15]Global!#REF!</definedName>
    <definedName name="total_cargo_traffic_CTK_comm">[15]Global!#REF!</definedName>
    <definedName name="total_cargo_traffic_CTM_1985" localSheetId="4">[15]Global!#REF!</definedName>
    <definedName name="total_cargo_traffic_CTM_1985" localSheetId="17">[15]Global!#REF!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5">[15]Global!#REF!</definedName>
    <definedName name="total_cargo_traffic_CTM_1985">[15]Global!#REF!</definedName>
    <definedName name="total_cargo_traffic_CTM_1986" localSheetId="4">[15]Global!#REF!</definedName>
    <definedName name="total_cargo_traffic_CTM_1986" localSheetId="17">[15]Global!#REF!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5">[15]Global!#REF!</definedName>
    <definedName name="total_cargo_traffic_CTM_1986">[15]Global!#REF!</definedName>
    <definedName name="total_cargo_traffic_CTM_1987" localSheetId="4">[15]Global!#REF!</definedName>
    <definedName name="total_cargo_traffic_CTM_1987" localSheetId="17">[15]Global!#REF!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5">[15]Global!#REF!</definedName>
    <definedName name="total_cargo_traffic_CTM_1987">[15]Global!#REF!</definedName>
    <definedName name="total_cargo_traffic_CTM_1988" localSheetId="4">[15]Global!#REF!</definedName>
    <definedName name="total_cargo_traffic_CTM_1988" localSheetId="17">[15]Global!#REF!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5">[15]Global!#REF!</definedName>
    <definedName name="total_cargo_traffic_CTM_1988">[15]Global!#REF!</definedName>
    <definedName name="total_cargo_traffic_CTM_1989" localSheetId="4">[15]Global!#REF!</definedName>
    <definedName name="total_cargo_traffic_CTM_1989" localSheetId="17">[15]Global!#REF!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5">[15]Global!#REF!</definedName>
    <definedName name="total_cargo_traffic_CTM_1989">[15]Global!#REF!</definedName>
    <definedName name="total_cargo_traffic_CTM_1990" localSheetId="4">[15]Global!#REF!</definedName>
    <definedName name="total_cargo_traffic_CTM_1990" localSheetId="17">[15]Global!#REF!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5">[15]Global!#REF!</definedName>
    <definedName name="total_cargo_traffic_CTM_1990">[15]Global!#REF!</definedName>
    <definedName name="total_cargo_traffic_CTM_1991" localSheetId="4">[15]Global!#REF!</definedName>
    <definedName name="total_cargo_traffic_CTM_1991" localSheetId="17">[15]Global!#REF!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5">[15]Global!#REF!</definedName>
    <definedName name="total_cargo_traffic_CTM_1991">[15]Global!#REF!</definedName>
    <definedName name="total_cargo_traffic_CTM_1992" localSheetId="4">[15]Global!#REF!</definedName>
    <definedName name="total_cargo_traffic_CTM_1992" localSheetId="17">[15]Global!#REF!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5">[15]Global!#REF!</definedName>
    <definedName name="total_cargo_traffic_CTM_1992">[15]Global!#REF!</definedName>
    <definedName name="total_cargo_traffic_CTM_1993" localSheetId="4">[15]Global!#REF!</definedName>
    <definedName name="total_cargo_traffic_CTM_1993" localSheetId="17">[15]Global!#REF!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5">[15]Global!#REF!</definedName>
    <definedName name="total_cargo_traffic_CTM_1993">[15]Global!#REF!</definedName>
    <definedName name="total_cargo_traffic_CTM_1994" localSheetId="4">[15]Global!#REF!</definedName>
    <definedName name="total_cargo_traffic_CTM_1994" localSheetId="17">[15]Global!#REF!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5">[15]Global!#REF!</definedName>
    <definedName name="total_cargo_traffic_CTM_1994">[15]Global!#REF!</definedName>
    <definedName name="total_cargo_traffic_CTM_1995" localSheetId="4">[15]Global!#REF!</definedName>
    <definedName name="total_cargo_traffic_CTM_1995" localSheetId="17">[15]Global!#REF!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5">[15]Global!#REF!</definedName>
    <definedName name="total_cargo_traffic_CTM_1995">[15]Global!#REF!</definedName>
    <definedName name="total_cargo_traffic_CTM_1996" localSheetId="4">[15]Global!#REF!</definedName>
    <definedName name="total_cargo_traffic_CTM_1996" localSheetId="17">[15]Global!#REF!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5">[15]Global!#REF!</definedName>
    <definedName name="total_cargo_traffic_CTM_1996">[15]Global!#REF!</definedName>
    <definedName name="total_cargo_traffic_CTM_1997" localSheetId="4">[15]Global!#REF!</definedName>
    <definedName name="total_cargo_traffic_CTM_1997" localSheetId="17">[15]Global!#REF!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5">[15]Global!#REF!</definedName>
    <definedName name="total_cargo_traffic_CTM_1997">[15]Global!#REF!</definedName>
    <definedName name="total_cargo_traffic_CTM_1998" localSheetId="4">[15]Global!#REF!</definedName>
    <definedName name="total_cargo_traffic_CTM_1998" localSheetId="17">[15]Global!#REF!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5">[15]Global!#REF!</definedName>
    <definedName name="total_cargo_traffic_CTM_1998">[15]Global!#REF!</definedName>
    <definedName name="total_cargo_traffic_CTM_1999" localSheetId="4">[15]Global!#REF!</definedName>
    <definedName name="total_cargo_traffic_CTM_1999" localSheetId="17">[15]Global!#REF!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5">[15]Global!#REF!</definedName>
    <definedName name="total_cargo_traffic_CTM_1999">[15]Global!#REF!</definedName>
    <definedName name="total_cargo_traffic_CTM_2000" localSheetId="4">[15]Global!#REF!</definedName>
    <definedName name="total_cargo_traffic_CTM_2000" localSheetId="17">[15]Global!#REF!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5">[15]Global!#REF!</definedName>
    <definedName name="total_cargo_traffic_CTM_2000">[15]Global!#REF!</definedName>
    <definedName name="total_cargo_traffic_CTM_2001" localSheetId="4">[15]Global!#REF!</definedName>
    <definedName name="total_cargo_traffic_CTM_2001" localSheetId="17">[15]Global!#REF!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5">[15]Global!#REF!</definedName>
    <definedName name="total_cargo_traffic_CTM_2001">[15]Global!#REF!</definedName>
    <definedName name="total_cargo_traffic_CTM_2002" localSheetId="4">[15]Global!#REF!</definedName>
    <definedName name="total_cargo_traffic_CTM_2002" localSheetId="17">[15]Global!#REF!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5">[15]Global!#REF!</definedName>
    <definedName name="total_cargo_traffic_CTM_2002">[15]Global!#REF!</definedName>
    <definedName name="total_cargo_traffic_CTM_2003" localSheetId="4">[15]Global!#REF!</definedName>
    <definedName name="total_cargo_traffic_CTM_2003" localSheetId="17">[15]Global!#REF!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5">[15]Global!#REF!</definedName>
    <definedName name="total_cargo_traffic_CTM_2003">[15]Global!#REF!</definedName>
    <definedName name="total_cargo_traffic_CTM_2004" localSheetId="4">[15]Global!#REF!</definedName>
    <definedName name="total_cargo_traffic_CTM_2004" localSheetId="17">[15]Global!#REF!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5">[15]Global!#REF!</definedName>
    <definedName name="total_cargo_traffic_CTM_2004">[15]Global!#REF!</definedName>
    <definedName name="total_cargo_traffic_CTM_2005" localSheetId="4">[15]Global!#REF!</definedName>
    <definedName name="total_cargo_traffic_CTM_2005" localSheetId="17">[15]Global!#REF!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5">[15]Global!#REF!</definedName>
    <definedName name="total_cargo_traffic_CTM_2005">[15]Global!#REF!</definedName>
    <definedName name="total_cargo_traffic_CTM_2006" localSheetId="4">[15]Global!#REF!</definedName>
    <definedName name="total_cargo_traffic_CTM_2006" localSheetId="17">[15]Global!#REF!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5">[15]Global!#REF!</definedName>
    <definedName name="total_cargo_traffic_CTM_2006">[15]Global!#REF!</definedName>
    <definedName name="total_cargo_traffic_CTM_2007" localSheetId="4">[15]Global!#REF!</definedName>
    <definedName name="total_cargo_traffic_CTM_2007" localSheetId="17">[15]Global!#REF!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5">[15]Global!#REF!</definedName>
    <definedName name="total_cargo_traffic_CTM_2007">[15]Global!#REF!</definedName>
    <definedName name="total_cargo_traffic_CTM_2008" localSheetId="4">[15]Global!#REF!</definedName>
    <definedName name="total_cargo_traffic_CTM_2008" localSheetId="17">[15]Global!#REF!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5">[15]Global!#REF!</definedName>
    <definedName name="total_cargo_traffic_CTM_2008">[15]Global!#REF!</definedName>
    <definedName name="total_cargo_traffic_CTM_2009" localSheetId="4">[15]Global!#REF!</definedName>
    <definedName name="total_cargo_traffic_CTM_2009" localSheetId="17">[15]Global!#REF!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5">[15]Global!#REF!</definedName>
    <definedName name="total_cargo_traffic_CTM_2009">[15]Global!#REF!</definedName>
    <definedName name="total_cargo_traffic_CTM_2010" localSheetId="4">[15]Global!#REF!</definedName>
    <definedName name="total_cargo_traffic_CTM_2010" localSheetId="17">[15]Global!#REF!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5">[15]Global!#REF!</definedName>
    <definedName name="total_cargo_traffic_CTM_2010">[15]Global!#REF!</definedName>
    <definedName name="total_cargo_traffic_CTM_comm" localSheetId="4">[15]Global!#REF!</definedName>
    <definedName name="total_cargo_traffic_CTM_comm" localSheetId="17">[15]Global!#REF!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5">[15]Global!#REF!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7">[8]Forecasts_VDF!#REF!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5">[8]Forecasts_VDF!#REF!</definedName>
    <definedName name="Total_COS_net_DnA_fore">[8]Forecasts_VDF!#REF!</definedName>
    <definedName name="total_costs_ex_fuel_depr_per_ASK_1985" localSheetId="4">[15]Global!#REF!</definedName>
    <definedName name="total_costs_ex_fuel_depr_per_ASK_1985" localSheetId="17">[15]Global!#REF!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5">[15]Global!#REF!</definedName>
    <definedName name="total_costs_ex_fuel_depr_per_ASK_1985">[15]Global!#REF!</definedName>
    <definedName name="total_costs_ex_fuel_depr_per_ASK_1986" localSheetId="4">[15]Global!#REF!</definedName>
    <definedName name="total_costs_ex_fuel_depr_per_ASK_1986" localSheetId="17">[15]Global!#REF!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5">[15]Global!#REF!</definedName>
    <definedName name="total_costs_ex_fuel_depr_per_ASK_1986">[15]Global!#REF!</definedName>
    <definedName name="total_costs_ex_fuel_depr_per_ASK_1987" localSheetId="4">[15]Global!#REF!</definedName>
    <definedName name="total_costs_ex_fuel_depr_per_ASK_1987" localSheetId="17">[15]Global!#REF!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5">[15]Global!#REF!</definedName>
    <definedName name="total_costs_ex_fuel_depr_per_ASK_1987">[15]Global!#REF!</definedName>
    <definedName name="total_costs_ex_fuel_depr_per_ASK_1988" localSheetId="4">[15]Global!#REF!</definedName>
    <definedName name="total_costs_ex_fuel_depr_per_ASK_1988" localSheetId="17">[15]Global!#REF!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5">[15]Global!#REF!</definedName>
    <definedName name="total_costs_ex_fuel_depr_per_ASK_1988">[15]Global!#REF!</definedName>
    <definedName name="total_costs_ex_fuel_depr_per_ASK_1989" localSheetId="4">[15]Global!#REF!</definedName>
    <definedName name="total_costs_ex_fuel_depr_per_ASK_1989" localSheetId="17">[15]Global!#REF!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5">[15]Global!#REF!</definedName>
    <definedName name="total_costs_ex_fuel_depr_per_ASK_1989">[15]Global!#REF!</definedName>
    <definedName name="total_costs_ex_fuel_depr_per_ASK_1990" localSheetId="4">[15]Global!#REF!</definedName>
    <definedName name="total_costs_ex_fuel_depr_per_ASK_1990" localSheetId="17">[15]Global!#REF!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5">[15]Global!#REF!</definedName>
    <definedName name="total_costs_ex_fuel_depr_per_ASK_1990">[15]Global!#REF!</definedName>
    <definedName name="total_costs_ex_fuel_depr_per_ASK_1991" localSheetId="4">[15]Global!#REF!</definedName>
    <definedName name="total_costs_ex_fuel_depr_per_ASK_1991" localSheetId="17">[15]Global!#REF!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5">[15]Global!#REF!</definedName>
    <definedName name="total_costs_ex_fuel_depr_per_ASK_1991">[15]Global!#REF!</definedName>
    <definedName name="total_costs_ex_fuel_depr_per_ASK_1992" localSheetId="4">[15]Global!#REF!</definedName>
    <definedName name="total_costs_ex_fuel_depr_per_ASK_1992" localSheetId="17">[15]Global!#REF!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5">[15]Global!#REF!</definedName>
    <definedName name="total_costs_ex_fuel_depr_per_ASK_1992">[15]Global!#REF!</definedName>
    <definedName name="total_costs_ex_fuel_depr_per_ASK_1993" localSheetId="4">[15]Global!#REF!</definedName>
    <definedName name="total_costs_ex_fuel_depr_per_ASK_1993" localSheetId="17">[15]Global!#REF!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5">[15]Global!#REF!</definedName>
    <definedName name="total_costs_ex_fuel_depr_per_ASK_1993">[15]Global!#REF!</definedName>
    <definedName name="total_costs_ex_fuel_depr_per_ASK_1994" localSheetId="4">[15]Global!#REF!</definedName>
    <definedName name="total_costs_ex_fuel_depr_per_ASK_1994" localSheetId="17">[15]Global!#REF!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5">[15]Global!#REF!</definedName>
    <definedName name="total_costs_ex_fuel_depr_per_ASK_1994">[15]Global!#REF!</definedName>
    <definedName name="total_costs_ex_fuel_depr_per_ASK_1995" localSheetId="4">[15]Global!#REF!</definedName>
    <definedName name="total_costs_ex_fuel_depr_per_ASK_1995" localSheetId="17">[15]Global!#REF!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5">[15]Global!#REF!</definedName>
    <definedName name="total_costs_ex_fuel_depr_per_ASK_1995">[15]Global!#REF!</definedName>
    <definedName name="total_costs_ex_fuel_depr_per_ASK_1996" localSheetId="4">[15]Global!#REF!</definedName>
    <definedName name="total_costs_ex_fuel_depr_per_ASK_1996" localSheetId="17">[15]Global!#REF!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5">[15]Global!#REF!</definedName>
    <definedName name="total_costs_ex_fuel_depr_per_ASK_1996">[15]Global!#REF!</definedName>
    <definedName name="total_costs_ex_fuel_depr_per_ASK_1997" localSheetId="4">[15]Global!#REF!</definedName>
    <definedName name="total_costs_ex_fuel_depr_per_ASK_1997" localSheetId="17">[15]Global!#REF!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5">[15]Global!#REF!</definedName>
    <definedName name="total_costs_ex_fuel_depr_per_ASK_1997">[15]Global!#REF!</definedName>
    <definedName name="total_costs_ex_fuel_depr_per_ASK_1998" localSheetId="4">[15]Global!#REF!</definedName>
    <definedName name="total_costs_ex_fuel_depr_per_ASK_1998" localSheetId="17">[15]Global!#REF!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5">[15]Global!#REF!</definedName>
    <definedName name="total_costs_ex_fuel_depr_per_ASK_1998">[15]Global!#REF!</definedName>
    <definedName name="total_costs_ex_fuel_depr_per_ASK_1999" localSheetId="4">[15]Global!#REF!</definedName>
    <definedName name="total_costs_ex_fuel_depr_per_ASK_1999" localSheetId="17">[15]Global!#REF!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5">[15]Global!#REF!</definedName>
    <definedName name="total_costs_ex_fuel_depr_per_ASK_1999">[15]Global!#REF!</definedName>
    <definedName name="total_costs_ex_fuel_depr_per_ASK_2000" localSheetId="4">[15]Global!#REF!</definedName>
    <definedName name="total_costs_ex_fuel_depr_per_ASK_2000" localSheetId="17">[15]Global!#REF!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5">[15]Global!#REF!</definedName>
    <definedName name="total_costs_ex_fuel_depr_per_ASK_2000">[15]Global!#REF!</definedName>
    <definedName name="total_costs_ex_fuel_depr_per_ASK_2001" localSheetId="4">[15]Global!#REF!</definedName>
    <definedName name="total_costs_ex_fuel_depr_per_ASK_2001" localSheetId="17">[15]Global!#REF!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5">[15]Global!#REF!</definedName>
    <definedName name="total_costs_ex_fuel_depr_per_ASK_2001">[15]Global!#REF!</definedName>
    <definedName name="total_costs_ex_fuel_depr_per_ASK_2002" localSheetId="4">[15]Global!#REF!</definedName>
    <definedName name="total_costs_ex_fuel_depr_per_ASK_2002" localSheetId="17">[15]Global!#REF!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5">[15]Global!#REF!</definedName>
    <definedName name="total_costs_ex_fuel_depr_per_ASK_2002">[15]Global!#REF!</definedName>
    <definedName name="total_costs_ex_fuel_depr_per_ASK_2003" localSheetId="4">[15]Global!#REF!</definedName>
    <definedName name="total_costs_ex_fuel_depr_per_ASK_2003" localSheetId="17">[15]Global!#REF!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5">[15]Global!#REF!</definedName>
    <definedName name="total_costs_ex_fuel_depr_per_ASK_2003">[15]Global!#REF!</definedName>
    <definedName name="total_costs_ex_fuel_depr_per_ASK_2004" localSheetId="4">[15]Global!#REF!</definedName>
    <definedName name="total_costs_ex_fuel_depr_per_ASK_2004" localSheetId="17">[15]Global!#REF!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5">[15]Global!#REF!</definedName>
    <definedName name="total_costs_ex_fuel_depr_per_ASK_2004">[15]Global!#REF!</definedName>
    <definedName name="total_costs_ex_fuel_depr_per_ASK_2005" localSheetId="4">[15]Global!#REF!</definedName>
    <definedName name="total_costs_ex_fuel_depr_per_ASK_2005" localSheetId="17">[15]Global!#REF!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5">[15]Global!#REF!</definedName>
    <definedName name="total_costs_ex_fuel_depr_per_ASK_2005">[15]Global!#REF!</definedName>
    <definedName name="total_costs_ex_fuel_depr_per_ASK_2006" localSheetId="4">[15]Global!#REF!</definedName>
    <definedName name="total_costs_ex_fuel_depr_per_ASK_2006" localSheetId="17">[15]Global!#REF!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5">[15]Global!#REF!</definedName>
    <definedName name="total_costs_ex_fuel_depr_per_ASK_2006">[15]Global!#REF!</definedName>
    <definedName name="total_costs_ex_fuel_depr_per_ASK_2007" localSheetId="4">[15]Global!#REF!</definedName>
    <definedName name="total_costs_ex_fuel_depr_per_ASK_2007" localSheetId="17">[15]Global!#REF!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5">[15]Global!#REF!</definedName>
    <definedName name="total_costs_ex_fuel_depr_per_ASK_2007">[15]Global!#REF!</definedName>
    <definedName name="total_costs_ex_fuel_depr_per_ASK_2008" localSheetId="4">[15]Global!#REF!</definedName>
    <definedName name="total_costs_ex_fuel_depr_per_ASK_2008" localSheetId="17">[15]Global!#REF!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5">[15]Global!#REF!</definedName>
    <definedName name="total_costs_ex_fuel_depr_per_ASK_2008">[15]Global!#REF!</definedName>
    <definedName name="total_costs_ex_fuel_depr_per_ASK_2009" localSheetId="4">[15]Global!#REF!</definedName>
    <definedName name="total_costs_ex_fuel_depr_per_ASK_2009" localSheetId="17">[15]Global!#REF!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5">[15]Global!#REF!</definedName>
    <definedName name="total_costs_ex_fuel_depr_per_ASK_2009">[15]Global!#REF!</definedName>
    <definedName name="total_costs_ex_fuel_depr_per_ASK_2010" localSheetId="4">[15]Global!#REF!</definedName>
    <definedName name="total_costs_ex_fuel_depr_per_ASK_2010" localSheetId="17">[15]Global!#REF!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5">[15]Global!#REF!</definedName>
    <definedName name="total_costs_ex_fuel_depr_per_ASK_2010">[15]Global!#REF!</definedName>
    <definedName name="total_costs_ex_fuel_depr_per_ASK_comm" localSheetId="4">[15]Global!#REF!</definedName>
    <definedName name="total_costs_ex_fuel_depr_per_ASK_comm" localSheetId="17">[15]Global!#REF!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5">[15]Global!#REF!</definedName>
    <definedName name="total_costs_ex_fuel_depr_per_ASK_comm">[15]Global!#REF!</definedName>
    <definedName name="total_costs_ex_fuel_depr_per_ASM_1985" localSheetId="4">[15]Global!#REF!</definedName>
    <definedName name="total_costs_ex_fuel_depr_per_ASM_1985" localSheetId="17">[15]Global!#REF!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5">[15]Global!#REF!</definedName>
    <definedName name="total_costs_ex_fuel_depr_per_ASM_1985">[15]Global!#REF!</definedName>
    <definedName name="total_costs_ex_fuel_depr_per_ASM_1986" localSheetId="4">[15]Global!#REF!</definedName>
    <definedName name="total_costs_ex_fuel_depr_per_ASM_1986" localSheetId="17">[15]Global!#REF!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5">[15]Global!#REF!</definedName>
    <definedName name="total_costs_ex_fuel_depr_per_ASM_1986">[15]Global!#REF!</definedName>
    <definedName name="total_costs_ex_fuel_depr_per_ASM_1987" localSheetId="4">[15]Global!#REF!</definedName>
    <definedName name="total_costs_ex_fuel_depr_per_ASM_1987" localSheetId="17">[15]Global!#REF!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5">[15]Global!#REF!</definedName>
    <definedName name="total_costs_ex_fuel_depr_per_ASM_1987">[15]Global!#REF!</definedName>
    <definedName name="total_costs_ex_fuel_depr_per_ASM_1988" localSheetId="4">[15]Global!#REF!</definedName>
    <definedName name="total_costs_ex_fuel_depr_per_ASM_1988" localSheetId="17">[15]Global!#REF!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5">[15]Global!#REF!</definedName>
    <definedName name="total_costs_ex_fuel_depr_per_ASM_1988">[15]Global!#REF!</definedName>
    <definedName name="total_costs_ex_fuel_depr_per_ASM_1989" localSheetId="4">[15]Global!#REF!</definedName>
    <definedName name="total_costs_ex_fuel_depr_per_ASM_1989" localSheetId="17">[15]Global!#REF!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5">[15]Global!#REF!</definedName>
    <definedName name="total_costs_ex_fuel_depr_per_ASM_1989">[15]Global!#REF!</definedName>
    <definedName name="total_costs_ex_fuel_depr_per_ASM_1990" localSheetId="4">[15]Global!#REF!</definedName>
    <definedName name="total_costs_ex_fuel_depr_per_ASM_1990" localSheetId="17">[15]Global!#REF!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5">[15]Global!#REF!</definedName>
    <definedName name="total_costs_ex_fuel_depr_per_ASM_1990">[15]Global!#REF!</definedName>
    <definedName name="total_costs_ex_fuel_depr_per_ASM_1991" localSheetId="4">[15]Global!#REF!</definedName>
    <definedName name="total_costs_ex_fuel_depr_per_ASM_1991" localSheetId="17">[15]Global!#REF!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5">[15]Global!#REF!</definedName>
    <definedName name="total_costs_ex_fuel_depr_per_ASM_1991">[15]Global!#REF!</definedName>
    <definedName name="total_costs_ex_fuel_depr_per_ASM_1992" localSheetId="4">[15]Global!#REF!</definedName>
    <definedName name="total_costs_ex_fuel_depr_per_ASM_1992" localSheetId="17">[15]Global!#REF!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5">[15]Global!#REF!</definedName>
    <definedName name="total_costs_ex_fuel_depr_per_ASM_1992">[15]Global!#REF!</definedName>
    <definedName name="total_costs_ex_fuel_depr_per_ASM_1993" localSheetId="4">[15]Global!#REF!</definedName>
    <definedName name="total_costs_ex_fuel_depr_per_ASM_1993" localSheetId="17">[15]Global!#REF!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5">[15]Global!#REF!</definedName>
    <definedName name="total_costs_ex_fuel_depr_per_ASM_1993">[15]Global!#REF!</definedName>
    <definedName name="total_costs_ex_fuel_depr_per_ASM_1994" localSheetId="4">[15]Global!#REF!</definedName>
    <definedName name="total_costs_ex_fuel_depr_per_ASM_1994" localSheetId="17">[15]Global!#REF!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5">[15]Global!#REF!</definedName>
    <definedName name="total_costs_ex_fuel_depr_per_ASM_1994">[15]Global!#REF!</definedName>
    <definedName name="total_costs_ex_fuel_depr_per_ASM_1995" localSheetId="4">[15]Global!#REF!</definedName>
    <definedName name="total_costs_ex_fuel_depr_per_ASM_1995" localSheetId="17">[15]Global!#REF!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5">[15]Global!#REF!</definedName>
    <definedName name="total_costs_ex_fuel_depr_per_ASM_1995">[15]Global!#REF!</definedName>
    <definedName name="total_costs_ex_fuel_depr_per_ASM_1996" localSheetId="4">[15]Global!#REF!</definedName>
    <definedName name="total_costs_ex_fuel_depr_per_ASM_1996" localSheetId="17">[15]Global!#REF!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5">[15]Global!#REF!</definedName>
    <definedName name="total_costs_ex_fuel_depr_per_ASM_1996">[15]Global!#REF!</definedName>
    <definedName name="total_costs_ex_fuel_depr_per_ASM_1997" localSheetId="4">[15]Global!#REF!</definedName>
    <definedName name="total_costs_ex_fuel_depr_per_ASM_1997" localSheetId="17">[15]Global!#REF!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5">[15]Global!#REF!</definedName>
    <definedName name="total_costs_ex_fuel_depr_per_ASM_1997">[15]Global!#REF!</definedName>
    <definedName name="total_costs_ex_fuel_depr_per_ASM_1998" localSheetId="4">[15]Global!#REF!</definedName>
    <definedName name="total_costs_ex_fuel_depr_per_ASM_1998" localSheetId="17">[15]Global!#REF!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5">[15]Global!#REF!</definedName>
    <definedName name="total_costs_ex_fuel_depr_per_ASM_1998">[15]Global!#REF!</definedName>
    <definedName name="total_costs_ex_fuel_depr_per_ASM_1999" localSheetId="4">[15]Global!#REF!</definedName>
    <definedName name="total_costs_ex_fuel_depr_per_ASM_1999" localSheetId="17">[15]Global!#REF!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5">[15]Global!#REF!</definedName>
    <definedName name="total_costs_ex_fuel_depr_per_ASM_1999">[15]Global!#REF!</definedName>
    <definedName name="total_costs_ex_fuel_depr_per_ASM_2000" localSheetId="4">[15]Global!#REF!</definedName>
    <definedName name="total_costs_ex_fuel_depr_per_ASM_2000" localSheetId="17">[15]Global!#REF!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5">[15]Global!#REF!</definedName>
    <definedName name="total_costs_ex_fuel_depr_per_ASM_2000">[15]Global!#REF!</definedName>
    <definedName name="total_costs_ex_fuel_depr_per_ASM_2001" localSheetId="4">[15]Global!#REF!</definedName>
    <definedName name="total_costs_ex_fuel_depr_per_ASM_2001" localSheetId="17">[15]Global!#REF!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5">[15]Global!#REF!</definedName>
    <definedName name="total_costs_ex_fuel_depr_per_ASM_2001">[15]Global!#REF!</definedName>
    <definedName name="total_costs_ex_fuel_depr_per_ASM_2002" localSheetId="4">[15]Global!#REF!</definedName>
    <definedName name="total_costs_ex_fuel_depr_per_ASM_2002" localSheetId="17">[15]Global!#REF!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5">[15]Global!#REF!</definedName>
    <definedName name="total_costs_ex_fuel_depr_per_ASM_2002">[15]Global!#REF!</definedName>
    <definedName name="total_costs_ex_fuel_depr_per_ASM_2003" localSheetId="4">[15]Global!#REF!</definedName>
    <definedName name="total_costs_ex_fuel_depr_per_ASM_2003" localSheetId="17">[15]Global!#REF!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5">[15]Global!#REF!</definedName>
    <definedName name="total_costs_ex_fuel_depr_per_ASM_2003">[15]Global!#REF!</definedName>
    <definedName name="total_costs_ex_fuel_depr_per_ASM_2004" localSheetId="4">[15]Global!#REF!</definedName>
    <definedName name="total_costs_ex_fuel_depr_per_ASM_2004" localSheetId="17">[15]Global!#REF!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5">[15]Global!#REF!</definedName>
    <definedName name="total_costs_ex_fuel_depr_per_ASM_2004">[15]Global!#REF!</definedName>
    <definedName name="total_costs_ex_fuel_depr_per_ASM_2005" localSheetId="4">[15]Global!#REF!</definedName>
    <definedName name="total_costs_ex_fuel_depr_per_ASM_2005" localSheetId="17">[15]Global!#REF!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5">[15]Global!#REF!</definedName>
    <definedName name="total_costs_ex_fuel_depr_per_ASM_2005">[15]Global!#REF!</definedName>
    <definedName name="total_costs_ex_fuel_depr_per_ASM_2006" localSheetId="4">[15]Global!#REF!</definedName>
    <definedName name="total_costs_ex_fuel_depr_per_ASM_2006" localSheetId="17">[15]Global!#REF!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5">[15]Global!#REF!</definedName>
    <definedName name="total_costs_ex_fuel_depr_per_ASM_2006">[15]Global!#REF!</definedName>
    <definedName name="total_costs_ex_fuel_depr_per_ASM_2007" localSheetId="4">[15]Global!#REF!</definedName>
    <definedName name="total_costs_ex_fuel_depr_per_ASM_2007" localSheetId="17">[15]Global!#REF!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5">[15]Global!#REF!</definedName>
    <definedName name="total_costs_ex_fuel_depr_per_ASM_2007">[15]Global!#REF!</definedName>
    <definedName name="total_costs_ex_fuel_depr_per_ASM_2008" localSheetId="4">[15]Global!#REF!</definedName>
    <definedName name="total_costs_ex_fuel_depr_per_ASM_2008" localSheetId="17">[15]Global!#REF!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5">[15]Global!#REF!</definedName>
    <definedName name="total_costs_ex_fuel_depr_per_ASM_2008">[15]Global!#REF!</definedName>
    <definedName name="total_costs_ex_fuel_depr_per_ASM_2009" localSheetId="4">[15]Global!#REF!</definedName>
    <definedName name="total_costs_ex_fuel_depr_per_ASM_2009" localSheetId="17">[15]Global!#REF!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5">[15]Global!#REF!</definedName>
    <definedName name="total_costs_ex_fuel_depr_per_ASM_2009">[15]Global!#REF!</definedName>
    <definedName name="total_costs_ex_fuel_depr_per_ASM_2010" localSheetId="4">[15]Global!#REF!</definedName>
    <definedName name="total_costs_ex_fuel_depr_per_ASM_2010" localSheetId="17">[15]Global!#REF!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5">[15]Global!#REF!</definedName>
    <definedName name="total_costs_ex_fuel_depr_per_ASM_2010">[15]Global!#REF!</definedName>
    <definedName name="total_costs_ex_fuel_depr_per_ASM_comm" localSheetId="4">[15]Global!#REF!</definedName>
    <definedName name="total_costs_ex_fuel_depr_per_ASM_comm" localSheetId="17">[15]Global!#REF!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5">[15]Global!#REF!</definedName>
    <definedName name="total_costs_ex_fuel_depr_per_ASM_comm">[15]Global!#REF!</definedName>
    <definedName name="total_costs_ex_fuel_depr_per_ATK_1985" localSheetId="4">[15]Global!#REF!</definedName>
    <definedName name="total_costs_ex_fuel_depr_per_ATK_1985" localSheetId="17">[15]Global!#REF!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5">[15]Global!#REF!</definedName>
    <definedName name="total_costs_ex_fuel_depr_per_ATK_1985">[15]Global!#REF!</definedName>
    <definedName name="total_costs_ex_fuel_depr_per_ATK_1986" localSheetId="4">[15]Global!#REF!</definedName>
    <definedName name="total_costs_ex_fuel_depr_per_ATK_1986" localSheetId="17">[15]Global!#REF!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5">[15]Global!#REF!</definedName>
    <definedName name="total_costs_ex_fuel_depr_per_ATK_1986">[15]Global!#REF!</definedName>
    <definedName name="total_costs_ex_fuel_depr_per_ATK_1987" localSheetId="4">[15]Global!#REF!</definedName>
    <definedName name="total_costs_ex_fuel_depr_per_ATK_1987" localSheetId="17">[15]Global!#REF!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5">[15]Global!#REF!</definedName>
    <definedName name="total_costs_ex_fuel_depr_per_ATK_1987">[15]Global!#REF!</definedName>
    <definedName name="total_costs_ex_fuel_depr_per_ATK_1988" localSheetId="4">[15]Global!#REF!</definedName>
    <definedName name="total_costs_ex_fuel_depr_per_ATK_1988" localSheetId="17">[15]Global!#REF!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5">[15]Global!#REF!</definedName>
    <definedName name="total_costs_ex_fuel_depr_per_ATK_1988">[15]Global!#REF!</definedName>
    <definedName name="total_costs_ex_fuel_depr_per_ATK_1989" localSheetId="4">[15]Global!#REF!</definedName>
    <definedName name="total_costs_ex_fuel_depr_per_ATK_1989" localSheetId="17">[15]Global!#REF!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5">[15]Global!#REF!</definedName>
    <definedName name="total_costs_ex_fuel_depr_per_ATK_1989">[15]Global!#REF!</definedName>
    <definedName name="total_costs_ex_fuel_depr_per_ATK_1990" localSheetId="4">[15]Global!#REF!</definedName>
    <definedName name="total_costs_ex_fuel_depr_per_ATK_1990" localSheetId="17">[15]Global!#REF!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5">[15]Global!#REF!</definedName>
    <definedName name="total_costs_ex_fuel_depr_per_ATK_1990">[15]Global!#REF!</definedName>
    <definedName name="total_costs_ex_fuel_depr_per_ATK_1991" localSheetId="4">[15]Global!#REF!</definedName>
    <definedName name="total_costs_ex_fuel_depr_per_ATK_1991" localSheetId="17">[15]Global!#REF!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5">[15]Global!#REF!</definedName>
    <definedName name="total_costs_ex_fuel_depr_per_ATK_1991">[15]Global!#REF!</definedName>
    <definedName name="total_costs_ex_fuel_depr_per_ATK_1992" localSheetId="4">[15]Global!#REF!</definedName>
    <definedName name="total_costs_ex_fuel_depr_per_ATK_1992" localSheetId="17">[15]Global!#REF!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5">[15]Global!#REF!</definedName>
    <definedName name="total_costs_ex_fuel_depr_per_ATK_1992">[15]Global!#REF!</definedName>
    <definedName name="total_costs_ex_fuel_depr_per_ATK_1993" localSheetId="4">[15]Global!#REF!</definedName>
    <definedName name="total_costs_ex_fuel_depr_per_ATK_1993" localSheetId="17">[15]Global!#REF!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5">[15]Global!#REF!</definedName>
    <definedName name="total_costs_ex_fuel_depr_per_ATK_1993">[15]Global!#REF!</definedName>
    <definedName name="total_costs_ex_fuel_depr_per_ATK_1994" localSheetId="4">[15]Global!#REF!</definedName>
    <definedName name="total_costs_ex_fuel_depr_per_ATK_1994" localSheetId="17">[15]Global!#REF!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5">[15]Global!#REF!</definedName>
    <definedName name="total_costs_ex_fuel_depr_per_ATK_1994">[15]Global!#REF!</definedName>
    <definedName name="total_costs_ex_fuel_depr_per_ATK_1995" localSheetId="4">[15]Global!#REF!</definedName>
    <definedName name="total_costs_ex_fuel_depr_per_ATK_1995" localSheetId="17">[15]Global!#REF!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5">[15]Global!#REF!</definedName>
    <definedName name="total_costs_ex_fuel_depr_per_ATK_1995">[15]Global!#REF!</definedName>
    <definedName name="total_costs_ex_fuel_depr_per_ATK_1996" localSheetId="4">[15]Global!#REF!</definedName>
    <definedName name="total_costs_ex_fuel_depr_per_ATK_1996" localSheetId="17">[15]Global!#REF!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5">[15]Global!#REF!</definedName>
    <definedName name="total_costs_ex_fuel_depr_per_ATK_1996">[15]Global!#REF!</definedName>
    <definedName name="total_costs_ex_fuel_depr_per_ATK_1997" localSheetId="4">[15]Global!#REF!</definedName>
    <definedName name="total_costs_ex_fuel_depr_per_ATK_1997" localSheetId="17">[15]Global!#REF!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5">[15]Global!#REF!</definedName>
    <definedName name="total_costs_ex_fuel_depr_per_ATK_1997">[15]Global!#REF!</definedName>
    <definedName name="total_costs_ex_fuel_depr_per_ATK_1998" localSheetId="4">[15]Global!#REF!</definedName>
    <definedName name="total_costs_ex_fuel_depr_per_ATK_1998" localSheetId="17">[15]Global!#REF!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5">[15]Global!#REF!</definedName>
    <definedName name="total_costs_ex_fuel_depr_per_ATK_1998">[15]Global!#REF!</definedName>
    <definedName name="total_costs_ex_fuel_depr_per_ATK_1999" localSheetId="4">[15]Global!#REF!</definedName>
    <definedName name="total_costs_ex_fuel_depr_per_ATK_1999" localSheetId="17">[15]Global!#REF!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5">[15]Global!#REF!</definedName>
    <definedName name="total_costs_ex_fuel_depr_per_ATK_1999">[15]Global!#REF!</definedName>
    <definedName name="total_costs_ex_fuel_depr_per_ATK_2000" localSheetId="4">[15]Global!#REF!</definedName>
    <definedName name="total_costs_ex_fuel_depr_per_ATK_2000" localSheetId="17">[15]Global!#REF!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5">[15]Global!#REF!</definedName>
    <definedName name="total_costs_ex_fuel_depr_per_ATK_2000">[15]Global!#REF!</definedName>
    <definedName name="total_costs_ex_fuel_depr_per_ATK_2001" localSheetId="4">[15]Global!#REF!</definedName>
    <definedName name="total_costs_ex_fuel_depr_per_ATK_2001" localSheetId="17">[15]Global!#REF!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5">[15]Global!#REF!</definedName>
    <definedName name="total_costs_ex_fuel_depr_per_ATK_2001">[15]Global!#REF!</definedName>
    <definedName name="total_costs_ex_fuel_depr_per_ATK_2002" localSheetId="4">[15]Global!#REF!</definedName>
    <definedName name="total_costs_ex_fuel_depr_per_ATK_2002" localSheetId="17">[15]Global!#REF!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5">[15]Global!#REF!</definedName>
    <definedName name="total_costs_ex_fuel_depr_per_ATK_2002">[15]Global!#REF!</definedName>
    <definedName name="total_costs_ex_fuel_depr_per_ATK_2003" localSheetId="4">[15]Global!#REF!</definedName>
    <definedName name="total_costs_ex_fuel_depr_per_ATK_2003" localSheetId="17">[15]Global!#REF!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5">[15]Global!#REF!</definedName>
    <definedName name="total_costs_ex_fuel_depr_per_ATK_2003">[15]Global!#REF!</definedName>
    <definedName name="total_costs_ex_fuel_depr_per_ATK_2004" localSheetId="4">[15]Global!#REF!</definedName>
    <definedName name="total_costs_ex_fuel_depr_per_ATK_2004" localSheetId="17">[15]Global!#REF!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5">[15]Global!#REF!</definedName>
    <definedName name="total_costs_ex_fuel_depr_per_ATK_2004">[15]Global!#REF!</definedName>
    <definedName name="total_costs_ex_fuel_depr_per_ATK_2005" localSheetId="4">[15]Global!#REF!</definedName>
    <definedName name="total_costs_ex_fuel_depr_per_ATK_2005" localSheetId="17">[15]Global!#REF!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5">[15]Global!#REF!</definedName>
    <definedName name="total_costs_ex_fuel_depr_per_ATK_2005">[15]Global!#REF!</definedName>
    <definedName name="total_costs_ex_fuel_depr_per_ATK_2006" localSheetId="4">[15]Global!#REF!</definedName>
    <definedName name="total_costs_ex_fuel_depr_per_ATK_2006" localSheetId="17">[15]Global!#REF!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5">[15]Global!#REF!</definedName>
    <definedName name="total_costs_ex_fuel_depr_per_ATK_2006">[15]Global!#REF!</definedName>
    <definedName name="total_costs_ex_fuel_depr_per_ATK_2007" localSheetId="4">[15]Global!#REF!</definedName>
    <definedName name="total_costs_ex_fuel_depr_per_ATK_2007" localSheetId="17">[15]Global!#REF!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5">[15]Global!#REF!</definedName>
    <definedName name="total_costs_ex_fuel_depr_per_ATK_2007">[15]Global!#REF!</definedName>
    <definedName name="total_costs_ex_fuel_depr_per_ATK_2008" localSheetId="4">[15]Global!#REF!</definedName>
    <definedName name="total_costs_ex_fuel_depr_per_ATK_2008" localSheetId="17">[15]Global!#REF!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5">[15]Global!#REF!</definedName>
    <definedName name="total_costs_ex_fuel_depr_per_ATK_2008">[15]Global!#REF!</definedName>
    <definedName name="total_costs_ex_fuel_depr_per_ATK_2009" localSheetId="4">[15]Global!#REF!</definedName>
    <definedName name="total_costs_ex_fuel_depr_per_ATK_2009" localSheetId="17">[15]Global!#REF!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5">[15]Global!#REF!</definedName>
    <definedName name="total_costs_ex_fuel_depr_per_ATK_2009">[15]Global!#REF!</definedName>
    <definedName name="total_costs_ex_fuel_depr_per_ATK_2010" localSheetId="4">[15]Global!#REF!</definedName>
    <definedName name="total_costs_ex_fuel_depr_per_ATK_2010" localSheetId="17">[15]Global!#REF!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5">[15]Global!#REF!</definedName>
    <definedName name="total_costs_ex_fuel_depr_per_ATK_2010">[15]Global!#REF!</definedName>
    <definedName name="total_costs_ex_fuel_depr_per_ATK_comm" localSheetId="4">[15]Global!#REF!</definedName>
    <definedName name="total_costs_ex_fuel_depr_per_ATK_comm" localSheetId="17">[15]Global!#REF!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5">[15]Global!#REF!</definedName>
    <definedName name="total_costs_ex_fuel_depr_per_ATK_comm">[15]Global!#REF!</definedName>
    <definedName name="total_costs_ex_fuel_depr_per_ATM_1985" localSheetId="4">[15]Global!#REF!</definedName>
    <definedName name="total_costs_ex_fuel_depr_per_ATM_1985" localSheetId="17">[15]Global!#REF!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5">[15]Global!#REF!</definedName>
    <definedName name="total_costs_ex_fuel_depr_per_ATM_1985">[15]Global!#REF!</definedName>
    <definedName name="total_costs_ex_fuel_depr_per_ATM_1986" localSheetId="4">[15]Global!#REF!</definedName>
    <definedName name="total_costs_ex_fuel_depr_per_ATM_1986" localSheetId="17">[15]Global!#REF!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5">[15]Global!#REF!</definedName>
    <definedName name="total_costs_ex_fuel_depr_per_ATM_1986">[15]Global!#REF!</definedName>
    <definedName name="total_costs_ex_fuel_depr_per_ATM_1987" localSheetId="4">[15]Global!#REF!</definedName>
    <definedName name="total_costs_ex_fuel_depr_per_ATM_1987" localSheetId="17">[15]Global!#REF!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5">[15]Global!#REF!</definedName>
    <definedName name="total_costs_ex_fuel_depr_per_ATM_1987">[15]Global!#REF!</definedName>
    <definedName name="total_costs_ex_fuel_depr_per_ATM_1988" localSheetId="4">[15]Global!#REF!</definedName>
    <definedName name="total_costs_ex_fuel_depr_per_ATM_1988" localSheetId="17">[15]Global!#REF!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5">[15]Global!#REF!</definedName>
    <definedName name="total_costs_ex_fuel_depr_per_ATM_1988">[15]Global!#REF!</definedName>
    <definedName name="total_costs_ex_fuel_depr_per_ATM_1989" localSheetId="4">[15]Global!#REF!</definedName>
    <definedName name="total_costs_ex_fuel_depr_per_ATM_1989" localSheetId="17">[15]Global!#REF!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5">[15]Global!#REF!</definedName>
    <definedName name="total_costs_ex_fuel_depr_per_ATM_1989">[15]Global!#REF!</definedName>
    <definedName name="total_costs_ex_fuel_depr_per_ATM_1990" localSheetId="4">[15]Global!#REF!</definedName>
    <definedName name="total_costs_ex_fuel_depr_per_ATM_1990" localSheetId="17">[15]Global!#REF!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5">[15]Global!#REF!</definedName>
    <definedName name="total_costs_ex_fuel_depr_per_ATM_1990">[15]Global!#REF!</definedName>
    <definedName name="total_costs_ex_fuel_depr_per_ATM_1991" localSheetId="4">[15]Global!#REF!</definedName>
    <definedName name="total_costs_ex_fuel_depr_per_ATM_1991" localSheetId="17">[15]Global!#REF!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5">[15]Global!#REF!</definedName>
    <definedName name="total_costs_ex_fuel_depr_per_ATM_1991">[15]Global!#REF!</definedName>
    <definedName name="total_costs_ex_fuel_depr_per_ATM_1992" localSheetId="4">[15]Global!#REF!</definedName>
    <definedName name="total_costs_ex_fuel_depr_per_ATM_1992" localSheetId="17">[15]Global!#REF!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5">[15]Global!#REF!</definedName>
    <definedName name="total_costs_ex_fuel_depr_per_ATM_1992">[15]Global!#REF!</definedName>
    <definedName name="total_costs_ex_fuel_depr_per_ATM_1993" localSheetId="4">[15]Global!#REF!</definedName>
    <definedName name="total_costs_ex_fuel_depr_per_ATM_1993" localSheetId="17">[15]Global!#REF!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5">[15]Global!#REF!</definedName>
    <definedName name="total_costs_ex_fuel_depr_per_ATM_1993">[15]Global!#REF!</definedName>
    <definedName name="total_costs_ex_fuel_depr_per_ATM_1994" localSheetId="4">[15]Global!#REF!</definedName>
    <definedName name="total_costs_ex_fuel_depr_per_ATM_1994" localSheetId="17">[15]Global!#REF!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5">[15]Global!#REF!</definedName>
    <definedName name="total_costs_ex_fuel_depr_per_ATM_1994">[15]Global!#REF!</definedName>
    <definedName name="total_costs_ex_fuel_depr_per_ATM_1995" localSheetId="4">[15]Global!#REF!</definedName>
    <definedName name="total_costs_ex_fuel_depr_per_ATM_1995" localSheetId="17">[15]Global!#REF!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5">[15]Global!#REF!</definedName>
    <definedName name="total_costs_ex_fuel_depr_per_ATM_1995">[15]Global!#REF!</definedName>
    <definedName name="total_costs_ex_fuel_depr_per_ATM_1996" localSheetId="4">[15]Global!#REF!</definedName>
    <definedName name="total_costs_ex_fuel_depr_per_ATM_1996" localSheetId="17">[15]Global!#REF!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5">[15]Global!#REF!</definedName>
    <definedName name="total_costs_ex_fuel_depr_per_ATM_1996">[15]Global!#REF!</definedName>
    <definedName name="total_costs_ex_fuel_depr_per_ATM_1997" localSheetId="4">[15]Global!#REF!</definedName>
    <definedName name="total_costs_ex_fuel_depr_per_ATM_1997" localSheetId="17">[15]Global!#REF!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5">[15]Global!#REF!</definedName>
    <definedName name="total_costs_ex_fuel_depr_per_ATM_1997">[15]Global!#REF!</definedName>
    <definedName name="total_costs_ex_fuel_depr_per_ATM_1998" localSheetId="4">[15]Global!#REF!</definedName>
    <definedName name="total_costs_ex_fuel_depr_per_ATM_1998" localSheetId="17">[15]Global!#REF!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5">[15]Global!#REF!</definedName>
    <definedName name="total_costs_ex_fuel_depr_per_ATM_1998">[15]Global!#REF!</definedName>
    <definedName name="total_costs_ex_fuel_depr_per_ATM_1999" localSheetId="4">[15]Global!#REF!</definedName>
    <definedName name="total_costs_ex_fuel_depr_per_ATM_1999" localSheetId="17">[15]Global!#REF!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5">[15]Global!#REF!</definedName>
    <definedName name="total_costs_ex_fuel_depr_per_ATM_1999">[15]Global!#REF!</definedName>
    <definedName name="total_costs_ex_fuel_depr_per_ATM_2000" localSheetId="4">[15]Global!#REF!</definedName>
    <definedName name="total_costs_ex_fuel_depr_per_ATM_2000" localSheetId="17">[15]Global!#REF!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5">[15]Global!#REF!</definedName>
    <definedName name="total_costs_ex_fuel_depr_per_ATM_2000">[15]Global!#REF!</definedName>
    <definedName name="total_costs_ex_fuel_depr_per_ATM_2001" localSheetId="4">[15]Global!#REF!</definedName>
    <definedName name="total_costs_ex_fuel_depr_per_ATM_2001" localSheetId="17">[15]Global!#REF!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5">[15]Global!#REF!</definedName>
    <definedName name="total_costs_ex_fuel_depr_per_ATM_2001">[15]Global!#REF!</definedName>
    <definedName name="total_costs_ex_fuel_depr_per_ATM_2002" localSheetId="4">[15]Global!#REF!</definedName>
    <definedName name="total_costs_ex_fuel_depr_per_ATM_2002" localSheetId="17">[15]Global!#REF!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5">[15]Global!#REF!</definedName>
    <definedName name="total_costs_ex_fuel_depr_per_ATM_2002">[15]Global!#REF!</definedName>
    <definedName name="total_costs_ex_fuel_depr_per_ATM_2003" localSheetId="4">[15]Global!#REF!</definedName>
    <definedName name="total_costs_ex_fuel_depr_per_ATM_2003" localSheetId="17">[15]Global!#REF!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5">[15]Global!#REF!</definedName>
    <definedName name="total_costs_ex_fuel_depr_per_ATM_2003">[15]Global!#REF!</definedName>
    <definedName name="total_costs_ex_fuel_depr_per_ATM_2004" localSheetId="4">[15]Global!#REF!</definedName>
    <definedName name="total_costs_ex_fuel_depr_per_ATM_2004" localSheetId="17">[15]Global!#REF!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5">[15]Global!#REF!</definedName>
    <definedName name="total_costs_ex_fuel_depr_per_ATM_2004">[15]Global!#REF!</definedName>
    <definedName name="total_costs_ex_fuel_depr_per_ATM_2005" localSheetId="4">[15]Global!#REF!</definedName>
    <definedName name="total_costs_ex_fuel_depr_per_ATM_2005" localSheetId="17">[15]Global!#REF!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5">[15]Global!#REF!</definedName>
    <definedName name="total_costs_ex_fuel_depr_per_ATM_2005">[15]Global!#REF!</definedName>
    <definedName name="total_costs_ex_fuel_depr_per_ATM_2006" localSheetId="4">[15]Global!#REF!</definedName>
    <definedName name="total_costs_ex_fuel_depr_per_ATM_2006" localSheetId="17">[15]Global!#REF!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5">[15]Global!#REF!</definedName>
    <definedName name="total_costs_ex_fuel_depr_per_ATM_2006">[15]Global!#REF!</definedName>
    <definedName name="total_costs_ex_fuel_depr_per_ATM_2007" localSheetId="4">[15]Global!#REF!</definedName>
    <definedName name="total_costs_ex_fuel_depr_per_ATM_2007" localSheetId="17">[15]Global!#REF!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5">[15]Global!#REF!</definedName>
    <definedName name="total_costs_ex_fuel_depr_per_ATM_2007">[15]Global!#REF!</definedName>
    <definedName name="total_costs_ex_fuel_depr_per_ATM_2008" localSheetId="4">[15]Global!#REF!</definedName>
    <definedName name="total_costs_ex_fuel_depr_per_ATM_2008" localSheetId="17">[15]Global!#REF!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5">[15]Global!#REF!</definedName>
    <definedName name="total_costs_ex_fuel_depr_per_ATM_2008">[15]Global!#REF!</definedName>
    <definedName name="total_costs_ex_fuel_depr_per_ATM_2009" localSheetId="4">[15]Global!#REF!</definedName>
    <definedName name="total_costs_ex_fuel_depr_per_ATM_2009" localSheetId="17">[15]Global!#REF!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5">[15]Global!#REF!</definedName>
    <definedName name="total_costs_ex_fuel_depr_per_ATM_2009">[15]Global!#REF!</definedName>
    <definedName name="total_costs_ex_fuel_depr_per_ATM_2010" localSheetId="4">[15]Global!#REF!</definedName>
    <definedName name="total_costs_ex_fuel_depr_per_ATM_2010" localSheetId="17">[15]Global!#REF!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5">[15]Global!#REF!</definedName>
    <definedName name="total_costs_ex_fuel_depr_per_ATM_2010">[15]Global!#REF!</definedName>
    <definedName name="total_costs_ex_fuel_depr_per_ATM_comm" localSheetId="4">[15]Global!#REF!</definedName>
    <definedName name="total_costs_ex_fuel_depr_per_ATM_comm" localSheetId="17">[15]Global!#REF!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5">[15]Global!#REF!</definedName>
    <definedName name="total_costs_ex_fuel_depr_per_ATM_comm">[15]Global!#REF!</definedName>
    <definedName name="total_costs_ex_fuel_per_ASK_1985" localSheetId="4">[15]Global!#REF!</definedName>
    <definedName name="total_costs_ex_fuel_per_ASK_1985" localSheetId="17">[15]Global!#REF!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5">[15]Global!#REF!</definedName>
    <definedName name="total_costs_ex_fuel_per_ASK_1985">[15]Global!#REF!</definedName>
    <definedName name="total_costs_ex_fuel_per_ASK_1986" localSheetId="4">[15]Global!#REF!</definedName>
    <definedName name="total_costs_ex_fuel_per_ASK_1986" localSheetId="17">[15]Global!#REF!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5">[15]Global!#REF!</definedName>
    <definedName name="total_costs_ex_fuel_per_ASK_1986">[15]Global!#REF!</definedName>
    <definedName name="total_costs_ex_fuel_per_ASK_1987" localSheetId="4">[15]Global!#REF!</definedName>
    <definedName name="total_costs_ex_fuel_per_ASK_1987" localSheetId="17">[15]Global!#REF!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5">[15]Global!#REF!</definedName>
    <definedName name="total_costs_ex_fuel_per_ASK_1987">[15]Global!#REF!</definedName>
    <definedName name="total_costs_ex_fuel_per_ASK_1988" localSheetId="4">[15]Global!#REF!</definedName>
    <definedName name="total_costs_ex_fuel_per_ASK_1988" localSheetId="17">[15]Global!#REF!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5">[15]Global!#REF!</definedName>
    <definedName name="total_costs_ex_fuel_per_ASK_1988">[15]Global!#REF!</definedName>
    <definedName name="total_costs_ex_fuel_per_ASK_1989" localSheetId="4">[15]Global!#REF!</definedName>
    <definedName name="total_costs_ex_fuel_per_ASK_1989" localSheetId="17">[15]Global!#REF!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5">[15]Global!#REF!</definedName>
    <definedName name="total_costs_ex_fuel_per_ASK_1989">[15]Global!#REF!</definedName>
    <definedName name="total_costs_ex_fuel_per_ASK_1990" localSheetId="4">[15]Global!#REF!</definedName>
    <definedName name="total_costs_ex_fuel_per_ASK_1990" localSheetId="17">[15]Global!#REF!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5">[15]Global!#REF!</definedName>
    <definedName name="total_costs_ex_fuel_per_ASK_1990">[15]Global!#REF!</definedName>
    <definedName name="total_costs_ex_fuel_per_ASK_1991" localSheetId="4">[15]Global!#REF!</definedName>
    <definedName name="total_costs_ex_fuel_per_ASK_1991" localSheetId="17">[15]Global!#REF!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5">[15]Global!#REF!</definedName>
    <definedName name="total_costs_ex_fuel_per_ASK_1991">[15]Global!#REF!</definedName>
    <definedName name="total_costs_ex_fuel_per_ASK_1992" localSheetId="4">[15]Global!#REF!</definedName>
    <definedName name="total_costs_ex_fuel_per_ASK_1992" localSheetId="17">[15]Global!#REF!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5">[15]Global!#REF!</definedName>
    <definedName name="total_costs_ex_fuel_per_ASK_1992">[15]Global!#REF!</definedName>
    <definedName name="total_costs_ex_fuel_per_ASK_1993" localSheetId="4">[15]Global!#REF!</definedName>
    <definedName name="total_costs_ex_fuel_per_ASK_1993" localSheetId="17">[15]Global!#REF!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5">[15]Global!#REF!</definedName>
    <definedName name="total_costs_ex_fuel_per_ASK_1993">[15]Global!#REF!</definedName>
    <definedName name="total_costs_ex_fuel_per_ASK_1994" localSheetId="4">[15]Global!#REF!</definedName>
    <definedName name="total_costs_ex_fuel_per_ASK_1994" localSheetId="17">[15]Global!#REF!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5">[15]Global!#REF!</definedName>
    <definedName name="total_costs_ex_fuel_per_ASK_1994">[15]Global!#REF!</definedName>
    <definedName name="total_costs_ex_fuel_per_ASK_1995" localSheetId="4">[15]Global!#REF!</definedName>
    <definedName name="total_costs_ex_fuel_per_ASK_1995" localSheetId="17">[15]Global!#REF!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5">[15]Global!#REF!</definedName>
    <definedName name="total_costs_ex_fuel_per_ASK_1995">[15]Global!#REF!</definedName>
    <definedName name="total_costs_ex_fuel_per_ASK_1996" localSheetId="4">[15]Global!#REF!</definedName>
    <definedName name="total_costs_ex_fuel_per_ASK_1996" localSheetId="17">[15]Global!#REF!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5">[15]Global!#REF!</definedName>
    <definedName name="total_costs_ex_fuel_per_ASK_1996">[15]Global!#REF!</definedName>
    <definedName name="total_costs_ex_fuel_per_ASK_1997" localSheetId="4">[15]Global!#REF!</definedName>
    <definedName name="total_costs_ex_fuel_per_ASK_1997" localSheetId="17">[15]Global!#REF!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5">[15]Global!#REF!</definedName>
    <definedName name="total_costs_ex_fuel_per_ASK_1997">[15]Global!#REF!</definedName>
    <definedName name="total_costs_ex_fuel_per_ASK_1998" localSheetId="4">[15]Global!#REF!</definedName>
    <definedName name="total_costs_ex_fuel_per_ASK_1998" localSheetId="17">[15]Global!#REF!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5">[15]Global!#REF!</definedName>
    <definedName name="total_costs_ex_fuel_per_ASK_1998">[15]Global!#REF!</definedName>
    <definedName name="total_costs_ex_fuel_per_ASK_1999" localSheetId="4">[15]Global!#REF!</definedName>
    <definedName name="total_costs_ex_fuel_per_ASK_1999" localSheetId="17">[15]Global!#REF!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5">[15]Global!#REF!</definedName>
    <definedName name="total_costs_ex_fuel_per_ASK_1999">[15]Global!#REF!</definedName>
    <definedName name="total_costs_ex_fuel_per_ASK_2000" localSheetId="4">[15]Global!#REF!</definedName>
    <definedName name="total_costs_ex_fuel_per_ASK_2000" localSheetId="17">[15]Global!#REF!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5">[15]Global!#REF!</definedName>
    <definedName name="total_costs_ex_fuel_per_ASK_2000">[15]Global!#REF!</definedName>
    <definedName name="total_costs_ex_fuel_per_ASK_2001" localSheetId="4">[15]Global!#REF!</definedName>
    <definedName name="total_costs_ex_fuel_per_ASK_2001" localSheetId="17">[15]Global!#REF!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5">[15]Global!#REF!</definedName>
    <definedName name="total_costs_ex_fuel_per_ASK_2001">[15]Global!#REF!</definedName>
    <definedName name="total_costs_ex_fuel_per_ASK_2002" localSheetId="4">[15]Global!#REF!</definedName>
    <definedName name="total_costs_ex_fuel_per_ASK_2002" localSheetId="17">[15]Global!#REF!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5">[15]Global!#REF!</definedName>
    <definedName name="total_costs_ex_fuel_per_ASK_2002">[15]Global!#REF!</definedName>
    <definedName name="total_costs_ex_fuel_per_ASK_2003" localSheetId="4">[15]Global!#REF!</definedName>
    <definedName name="total_costs_ex_fuel_per_ASK_2003" localSheetId="17">[15]Global!#REF!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5">[15]Global!#REF!</definedName>
    <definedName name="total_costs_ex_fuel_per_ASK_2003">[15]Global!#REF!</definedName>
    <definedName name="total_costs_ex_fuel_per_ASK_2004" localSheetId="4">[15]Global!#REF!</definedName>
    <definedName name="total_costs_ex_fuel_per_ASK_2004" localSheetId="17">[15]Global!#REF!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5">[15]Global!#REF!</definedName>
    <definedName name="total_costs_ex_fuel_per_ASK_2004">[15]Global!#REF!</definedName>
    <definedName name="total_costs_ex_fuel_per_ASK_2005" localSheetId="4">[15]Global!#REF!</definedName>
    <definedName name="total_costs_ex_fuel_per_ASK_2005" localSheetId="17">[15]Global!#REF!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5">[15]Global!#REF!</definedName>
    <definedName name="total_costs_ex_fuel_per_ASK_2005">[15]Global!#REF!</definedName>
    <definedName name="total_costs_ex_fuel_per_ASK_2006" localSheetId="4">[15]Global!#REF!</definedName>
    <definedName name="total_costs_ex_fuel_per_ASK_2006" localSheetId="17">[15]Global!#REF!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5">[15]Global!#REF!</definedName>
    <definedName name="total_costs_ex_fuel_per_ASK_2006">[15]Global!#REF!</definedName>
    <definedName name="total_costs_ex_fuel_per_ASK_2007" localSheetId="4">[15]Global!#REF!</definedName>
    <definedName name="total_costs_ex_fuel_per_ASK_2007" localSheetId="17">[15]Global!#REF!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5">[15]Global!#REF!</definedName>
    <definedName name="total_costs_ex_fuel_per_ASK_2007">[15]Global!#REF!</definedName>
    <definedName name="total_costs_ex_fuel_per_ASK_2008" localSheetId="4">[15]Global!#REF!</definedName>
    <definedName name="total_costs_ex_fuel_per_ASK_2008" localSheetId="17">[15]Global!#REF!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5">[15]Global!#REF!</definedName>
    <definedName name="total_costs_ex_fuel_per_ASK_2008">[15]Global!#REF!</definedName>
    <definedName name="total_costs_ex_fuel_per_ASK_2009" localSheetId="4">[15]Global!#REF!</definedName>
    <definedName name="total_costs_ex_fuel_per_ASK_2009" localSheetId="17">[15]Global!#REF!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5">[15]Global!#REF!</definedName>
    <definedName name="total_costs_ex_fuel_per_ASK_2009">[15]Global!#REF!</definedName>
    <definedName name="total_costs_ex_fuel_per_ASK_2010" localSheetId="4">[15]Global!#REF!</definedName>
    <definedName name="total_costs_ex_fuel_per_ASK_2010" localSheetId="17">[15]Global!#REF!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5">[15]Global!#REF!</definedName>
    <definedName name="total_costs_ex_fuel_per_ASK_2010">[15]Global!#REF!</definedName>
    <definedName name="total_costs_ex_fuel_per_ASK_comm" localSheetId="4">[15]Global!#REF!</definedName>
    <definedName name="total_costs_ex_fuel_per_ASK_comm" localSheetId="17">[15]Global!#REF!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5">[15]Global!#REF!</definedName>
    <definedName name="total_costs_ex_fuel_per_ASK_comm">[15]Global!#REF!</definedName>
    <definedName name="total_costs_ex_fuel_per_ASM_1985" localSheetId="4">[15]Global!#REF!</definedName>
    <definedName name="total_costs_ex_fuel_per_ASM_1985" localSheetId="17">[15]Global!#REF!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5">[15]Global!#REF!</definedName>
    <definedName name="total_costs_ex_fuel_per_ASM_1985">[15]Global!#REF!</definedName>
    <definedName name="total_costs_ex_fuel_per_ASM_1986" localSheetId="4">[15]Global!#REF!</definedName>
    <definedName name="total_costs_ex_fuel_per_ASM_1986" localSheetId="17">[15]Global!#REF!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5">[15]Global!#REF!</definedName>
    <definedName name="total_costs_ex_fuel_per_ASM_1986">[15]Global!#REF!</definedName>
    <definedName name="total_costs_ex_fuel_per_ASM_1987" localSheetId="4">[15]Global!#REF!</definedName>
    <definedName name="total_costs_ex_fuel_per_ASM_1987" localSheetId="17">[15]Global!#REF!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5">[15]Global!#REF!</definedName>
    <definedName name="total_costs_ex_fuel_per_ASM_1987">[15]Global!#REF!</definedName>
    <definedName name="total_costs_ex_fuel_per_ASM_1988" localSheetId="4">[15]Global!#REF!</definedName>
    <definedName name="total_costs_ex_fuel_per_ASM_1988" localSheetId="17">[15]Global!#REF!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5">[15]Global!#REF!</definedName>
    <definedName name="total_costs_ex_fuel_per_ASM_1988">[15]Global!#REF!</definedName>
    <definedName name="total_costs_ex_fuel_per_ASM_1989" localSheetId="4">[15]Global!#REF!</definedName>
    <definedName name="total_costs_ex_fuel_per_ASM_1989" localSheetId="17">[15]Global!#REF!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5">[15]Global!#REF!</definedName>
    <definedName name="total_costs_ex_fuel_per_ASM_1989">[15]Global!#REF!</definedName>
    <definedName name="total_costs_ex_fuel_per_ASM_1990" localSheetId="4">[15]Global!#REF!</definedName>
    <definedName name="total_costs_ex_fuel_per_ASM_1990" localSheetId="17">[15]Global!#REF!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5">[15]Global!#REF!</definedName>
    <definedName name="total_costs_ex_fuel_per_ASM_1990">[15]Global!#REF!</definedName>
    <definedName name="total_costs_ex_fuel_per_ASM_1991" localSheetId="4">[15]Global!#REF!</definedName>
    <definedName name="total_costs_ex_fuel_per_ASM_1991" localSheetId="17">[15]Global!#REF!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5">[15]Global!#REF!</definedName>
    <definedName name="total_costs_ex_fuel_per_ASM_1991">[15]Global!#REF!</definedName>
    <definedName name="total_costs_ex_fuel_per_ASM_1992" localSheetId="4">[15]Global!#REF!</definedName>
    <definedName name="total_costs_ex_fuel_per_ASM_1992" localSheetId="17">[15]Global!#REF!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5">[15]Global!#REF!</definedName>
    <definedName name="total_costs_ex_fuel_per_ASM_1992">[15]Global!#REF!</definedName>
    <definedName name="total_costs_ex_fuel_per_ASM_1993" localSheetId="4">[15]Global!#REF!</definedName>
    <definedName name="total_costs_ex_fuel_per_ASM_1993" localSheetId="17">[15]Global!#REF!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5">[15]Global!#REF!</definedName>
    <definedName name="total_costs_ex_fuel_per_ASM_1993">[15]Global!#REF!</definedName>
    <definedName name="total_costs_ex_fuel_per_ASM_1994" localSheetId="4">[15]Global!#REF!</definedName>
    <definedName name="total_costs_ex_fuel_per_ASM_1994" localSheetId="17">[15]Global!#REF!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5">[15]Global!#REF!</definedName>
    <definedName name="total_costs_ex_fuel_per_ASM_1994">[15]Global!#REF!</definedName>
    <definedName name="total_costs_ex_fuel_per_ASM_1995" localSheetId="4">[15]Global!#REF!</definedName>
    <definedName name="total_costs_ex_fuel_per_ASM_1995" localSheetId="17">[15]Global!#REF!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5">[15]Global!#REF!</definedName>
    <definedName name="total_costs_ex_fuel_per_ASM_1995">[15]Global!#REF!</definedName>
    <definedName name="total_costs_ex_fuel_per_ASM_1996" localSheetId="4">[15]Global!#REF!</definedName>
    <definedName name="total_costs_ex_fuel_per_ASM_1996" localSheetId="17">[15]Global!#REF!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5">[15]Global!#REF!</definedName>
    <definedName name="total_costs_ex_fuel_per_ASM_1996">[15]Global!#REF!</definedName>
    <definedName name="total_costs_ex_fuel_per_ASM_1997" localSheetId="4">[15]Global!#REF!</definedName>
    <definedName name="total_costs_ex_fuel_per_ASM_1997" localSheetId="17">[15]Global!#REF!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5">[15]Global!#REF!</definedName>
    <definedName name="total_costs_ex_fuel_per_ASM_1997">[15]Global!#REF!</definedName>
    <definedName name="total_costs_ex_fuel_per_ASM_1998" localSheetId="4">[15]Global!#REF!</definedName>
    <definedName name="total_costs_ex_fuel_per_ASM_1998" localSheetId="17">[15]Global!#REF!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5">[15]Global!#REF!</definedName>
    <definedName name="total_costs_ex_fuel_per_ASM_1998">[15]Global!#REF!</definedName>
    <definedName name="total_costs_ex_fuel_per_ASM_1999" localSheetId="4">[15]Global!#REF!</definedName>
    <definedName name="total_costs_ex_fuel_per_ASM_1999" localSheetId="17">[15]Global!#REF!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5">[15]Global!#REF!</definedName>
    <definedName name="total_costs_ex_fuel_per_ASM_1999">[15]Global!#REF!</definedName>
    <definedName name="total_costs_ex_fuel_per_ASM_2000" localSheetId="4">[15]Global!#REF!</definedName>
    <definedName name="total_costs_ex_fuel_per_ASM_2000" localSheetId="17">[15]Global!#REF!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5">[15]Global!#REF!</definedName>
    <definedName name="total_costs_ex_fuel_per_ASM_2000">[15]Global!#REF!</definedName>
    <definedName name="total_costs_ex_fuel_per_ASM_2001" localSheetId="4">[15]Global!#REF!</definedName>
    <definedName name="total_costs_ex_fuel_per_ASM_2001" localSheetId="17">[15]Global!#REF!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5">[15]Global!#REF!</definedName>
    <definedName name="total_costs_ex_fuel_per_ASM_2001">[15]Global!#REF!</definedName>
    <definedName name="total_costs_ex_fuel_per_ASM_2002" localSheetId="4">[15]Global!#REF!</definedName>
    <definedName name="total_costs_ex_fuel_per_ASM_2002" localSheetId="17">[15]Global!#REF!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5">[15]Global!#REF!</definedName>
    <definedName name="total_costs_ex_fuel_per_ASM_2002">[15]Global!#REF!</definedName>
    <definedName name="total_costs_ex_fuel_per_ASM_2003" localSheetId="4">[15]Global!#REF!</definedName>
    <definedName name="total_costs_ex_fuel_per_ASM_2003" localSheetId="17">[15]Global!#REF!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5">[15]Global!#REF!</definedName>
    <definedName name="total_costs_ex_fuel_per_ASM_2003">[15]Global!#REF!</definedName>
    <definedName name="total_costs_ex_fuel_per_ASM_2004" localSheetId="4">[15]Global!#REF!</definedName>
    <definedName name="total_costs_ex_fuel_per_ASM_2004" localSheetId="17">[15]Global!#REF!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5">[15]Global!#REF!</definedName>
    <definedName name="total_costs_ex_fuel_per_ASM_2004">[15]Global!#REF!</definedName>
    <definedName name="total_costs_ex_fuel_per_ASM_2005" localSheetId="4">[15]Global!#REF!</definedName>
    <definedName name="total_costs_ex_fuel_per_ASM_2005" localSheetId="17">[15]Global!#REF!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5">[15]Global!#REF!</definedName>
    <definedName name="total_costs_ex_fuel_per_ASM_2005">[15]Global!#REF!</definedName>
    <definedName name="total_costs_ex_fuel_per_ASM_2006" localSheetId="4">[15]Global!#REF!</definedName>
    <definedName name="total_costs_ex_fuel_per_ASM_2006" localSheetId="17">[15]Global!#REF!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5">[15]Global!#REF!</definedName>
    <definedName name="total_costs_ex_fuel_per_ASM_2006">[15]Global!#REF!</definedName>
    <definedName name="total_costs_ex_fuel_per_ASM_2007" localSheetId="4">[15]Global!#REF!</definedName>
    <definedName name="total_costs_ex_fuel_per_ASM_2007" localSheetId="17">[15]Global!#REF!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5">[15]Global!#REF!</definedName>
    <definedName name="total_costs_ex_fuel_per_ASM_2007">[15]Global!#REF!</definedName>
    <definedName name="total_costs_ex_fuel_per_ASM_2008" localSheetId="4">[15]Global!#REF!</definedName>
    <definedName name="total_costs_ex_fuel_per_ASM_2008" localSheetId="17">[15]Global!#REF!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5">[15]Global!#REF!</definedName>
    <definedName name="total_costs_ex_fuel_per_ASM_2008">[15]Global!#REF!</definedName>
    <definedName name="total_costs_ex_fuel_per_ASM_2009" localSheetId="4">[15]Global!#REF!</definedName>
    <definedName name="total_costs_ex_fuel_per_ASM_2009" localSheetId="17">[15]Global!#REF!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5">[15]Global!#REF!</definedName>
    <definedName name="total_costs_ex_fuel_per_ASM_2009">[15]Global!#REF!</definedName>
    <definedName name="total_costs_ex_fuel_per_ASM_2010" localSheetId="4">[15]Global!#REF!</definedName>
    <definedName name="total_costs_ex_fuel_per_ASM_2010" localSheetId="17">[15]Global!#REF!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5">[15]Global!#REF!</definedName>
    <definedName name="total_costs_ex_fuel_per_ASM_2010">[15]Global!#REF!</definedName>
    <definedName name="total_costs_ex_fuel_per_ASM_comm" localSheetId="4">[15]Global!#REF!</definedName>
    <definedName name="total_costs_ex_fuel_per_ASM_comm" localSheetId="17">[15]Global!#REF!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5">[15]Global!#REF!</definedName>
    <definedName name="total_costs_ex_fuel_per_ASM_comm">[15]Global!#REF!</definedName>
    <definedName name="total_costs_ex_fuel_per_ATK_1985" localSheetId="4">[15]Global!#REF!</definedName>
    <definedName name="total_costs_ex_fuel_per_ATK_1985" localSheetId="17">[15]Global!#REF!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5">[15]Global!#REF!</definedName>
    <definedName name="total_costs_ex_fuel_per_ATK_1985">[15]Global!#REF!</definedName>
    <definedName name="total_costs_ex_fuel_per_ATK_1986" localSheetId="4">[15]Global!#REF!</definedName>
    <definedName name="total_costs_ex_fuel_per_ATK_1986" localSheetId="17">[15]Global!#REF!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5">[15]Global!#REF!</definedName>
    <definedName name="total_costs_ex_fuel_per_ATK_1986">[15]Global!#REF!</definedName>
    <definedName name="total_costs_ex_fuel_per_ATK_1987" localSheetId="4">[15]Global!#REF!</definedName>
    <definedName name="total_costs_ex_fuel_per_ATK_1987" localSheetId="17">[15]Global!#REF!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5">[15]Global!#REF!</definedName>
    <definedName name="total_costs_ex_fuel_per_ATK_1987">[15]Global!#REF!</definedName>
    <definedName name="total_costs_ex_fuel_per_ATK_1988" localSheetId="4">[15]Global!#REF!</definedName>
    <definedName name="total_costs_ex_fuel_per_ATK_1988" localSheetId="17">[15]Global!#REF!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5">[15]Global!#REF!</definedName>
    <definedName name="total_costs_ex_fuel_per_ATK_1988">[15]Global!#REF!</definedName>
    <definedName name="total_costs_ex_fuel_per_ATK_1989" localSheetId="4">[15]Global!#REF!</definedName>
    <definedName name="total_costs_ex_fuel_per_ATK_1989" localSheetId="17">[15]Global!#REF!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5">[15]Global!#REF!</definedName>
    <definedName name="total_costs_ex_fuel_per_ATK_1989">[15]Global!#REF!</definedName>
    <definedName name="total_costs_ex_fuel_per_ATK_1990" localSheetId="4">[15]Global!#REF!</definedName>
    <definedName name="total_costs_ex_fuel_per_ATK_1990" localSheetId="17">[15]Global!#REF!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5">[15]Global!#REF!</definedName>
    <definedName name="total_costs_ex_fuel_per_ATK_1990">[15]Global!#REF!</definedName>
    <definedName name="total_costs_ex_fuel_per_ATK_1991" localSheetId="4">[15]Global!#REF!</definedName>
    <definedName name="total_costs_ex_fuel_per_ATK_1991" localSheetId="17">[15]Global!#REF!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5">[15]Global!#REF!</definedName>
    <definedName name="total_costs_ex_fuel_per_ATK_1991">[15]Global!#REF!</definedName>
    <definedName name="total_costs_ex_fuel_per_ATK_1992" localSheetId="4">[15]Global!#REF!</definedName>
    <definedName name="total_costs_ex_fuel_per_ATK_1992" localSheetId="17">[15]Global!#REF!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5">[15]Global!#REF!</definedName>
    <definedName name="total_costs_ex_fuel_per_ATK_1992">[15]Global!#REF!</definedName>
    <definedName name="total_costs_ex_fuel_per_ATK_1993" localSheetId="4">[15]Global!#REF!</definedName>
    <definedName name="total_costs_ex_fuel_per_ATK_1993" localSheetId="17">[15]Global!#REF!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5">[15]Global!#REF!</definedName>
    <definedName name="total_costs_ex_fuel_per_ATK_1993">[15]Global!#REF!</definedName>
    <definedName name="total_costs_ex_fuel_per_ATK_1994" localSheetId="4">[15]Global!#REF!</definedName>
    <definedName name="total_costs_ex_fuel_per_ATK_1994" localSheetId="17">[15]Global!#REF!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5">[15]Global!#REF!</definedName>
    <definedName name="total_costs_ex_fuel_per_ATK_1994">[15]Global!#REF!</definedName>
    <definedName name="total_costs_ex_fuel_per_ATK_1995" localSheetId="4">[15]Global!#REF!</definedName>
    <definedName name="total_costs_ex_fuel_per_ATK_1995" localSheetId="17">[15]Global!#REF!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5">[15]Global!#REF!</definedName>
    <definedName name="total_costs_ex_fuel_per_ATK_1995">[15]Global!#REF!</definedName>
    <definedName name="total_costs_ex_fuel_per_ATK_1996" localSheetId="4">[15]Global!#REF!</definedName>
    <definedName name="total_costs_ex_fuel_per_ATK_1996" localSheetId="17">[15]Global!#REF!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5">[15]Global!#REF!</definedName>
    <definedName name="total_costs_ex_fuel_per_ATK_1996">[15]Global!#REF!</definedName>
    <definedName name="total_costs_ex_fuel_per_ATK_1997" localSheetId="4">[15]Global!#REF!</definedName>
    <definedName name="total_costs_ex_fuel_per_ATK_1997" localSheetId="17">[15]Global!#REF!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5">[15]Global!#REF!</definedName>
    <definedName name="total_costs_ex_fuel_per_ATK_1997">[15]Global!#REF!</definedName>
    <definedName name="total_costs_ex_fuel_per_ATK_1998" localSheetId="4">[15]Global!#REF!</definedName>
    <definedName name="total_costs_ex_fuel_per_ATK_1998" localSheetId="17">[15]Global!#REF!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5">[15]Global!#REF!</definedName>
    <definedName name="total_costs_ex_fuel_per_ATK_1998">[15]Global!#REF!</definedName>
    <definedName name="total_costs_ex_fuel_per_ATK_1999" localSheetId="4">[15]Global!#REF!</definedName>
    <definedName name="total_costs_ex_fuel_per_ATK_1999" localSheetId="17">[15]Global!#REF!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5">[15]Global!#REF!</definedName>
    <definedName name="total_costs_ex_fuel_per_ATK_1999">[15]Global!#REF!</definedName>
    <definedName name="total_costs_ex_fuel_per_ATK_2000" localSheetId="4">[15]Global!#REF!</definedName>
    <definedName name="total_costs_ex_fuel_per_ATK_2000" localSheetId="17">[15]Global!#REF!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5">[15]Global!#REF!</definedName>
    <definedName name="total_costs_ex_fuel_per_ATK_2000">[15]Global!#REF!</definedName>
    <definedName name="total_costs_ex_fuel_per_ATK_2001" localSheetId="4">[15]Global!#REF!</definedName>
    <definedName name="total_costs_ex_fuel_per_ATK_2001" localSheetId="17">[15]Global!#REF!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5">[15]Global!#REF!</definedName>
    <definedName name="total_costs_ex_fuel_per_ATK_2001">[15]Global!#REF!</definedName>
    <definedName name="total_costs_ex_fuel_per_ATK_2002" localSheetId="4">[15]Global!#REF!</definedName>
    <definedName name="total_costs_ex_fuel_per_ATK_2002" localSheetId="17">[15]Global!#REF!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5">[15]Global!#REF!</definedName>
    <definedName name="total_costs_ex_fuel_per_ATK_2002">[15]Global!#REF!</definedName>
    <definedName name="total_costs_ex_fuel_per_ATK_2003" localSheetId="4">[15]Global!#REF!</definedName>
    <definedName name="total_costs_ex_fuel_per_ATK_2003" localSheetId="17">[15]Global!#REF!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5">[15]Global!#REF!</definedName>
    <definedName name="total_costs_ex_fuel_per_ATK_2003">[15]Global!#REF!</definedName>
    <definedName name="total_costs_ex_fuel_per_ATK_2004" localSheetId="4">[15]Global!#REF!</definedName>
    <definedName name="total_costs_ex_fuel_per_ATK_2004" localSheetId="17">[15]Global!#REF!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5">[15]Global!#REF!</definedName>
    <definedName name="total_costs_ex_fuel_per_ATK_2004">[15]Global!#REF!</definedName>
    <definedName name="total_costs_ex_fuel_per_ATK_2005" localSheetId="4">[15]Global!#REF!</definedName>
    <definedName name="total_costs_ex_fuel_per_ATK_2005" localSheetId="17">[15]Global!#REF!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5">[15]Global!#REF!</definedName>
    <definedName name="total_costs_ex_fuel_per_ATK_2005">[15]Global!#REF!</definedName>
    <definedName name="total_costs_ex_fuel_per_ATK_2006" localSheetId="4">[15]Global!#REF!</definedName>
    <definedName name="total_costs_ex_fuel_per_ATK_2006" localSheetId="17">[15]Global!#REF!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5">[15]Global!#REF!</definedName>
    <definedName name="total_costs_ex_fuel_per_ATK_2006">[15]Global!#REF!</definedName>
    <definedName name="total_costs_ex_fuel_per_ATK_2007" localSheetId="4">[15]Global!#REF!</definedName>
    <definedName name="total_costs_ex_fuel_per_ATK_2007" localSheetId="17">[15]Global!#REF!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5">[15]Global!#REF!</definedName>
    <definedName name="total_costs_ex_fuel_per_ATK_2007">[15]Global!#REF!</definedName>
    <definedName name="total_costs_ex_fuel_per_ATK_2008" localSheetId="4">[15]Global!#REF!</definedName>
    <definedName name="total_costs_ex_fuel_per_ATK_2008" localSheetId="17">[15]Global!#REF!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5">[15]Global!#REF!</definedName>
    <definedName name="total_costs_ex_fuel_per_ATK_2008">[15]Global!#REF!</definedName>
    <definedName name="total_costs_ex_fuel_per_ATK_2009" localSheetId="4">[15]Global!#REF!</definedName>
    <definedName name="total_costs_ex_fuel_per_ATK_2009" localSheetId="17">[15]Global!#REF!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5">[15]Global!#REF!</definedName>
    <definedName name="total_costs_ex_fuel_per_ATK_2009">[15]Global!#REF!</definedName>
    <definedName name="total_costs_ex_fuel_per_ATK_2010" localSheetId="4">[15]Global!#REF!</definedName>
    <definedName name="total_costs_ex_fuel_per_ATK_2010" localSheetId="17">[15]Global!#REF!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5">[15]Global!#REF!</definedName>
    <definedName name="total_costs_ex_fuel_per_ATK_2010">[15]Global!#REF!</definedName>
    <definedName name="total_costs_ex_fuel_per_ATK_comm" localSheetId="4">[15]Global!#REF!</definedName>
    <definedName name="total_costs_ex_fuel_per_ATK_comm" localSheetId="17">[15]Global!#REF!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5">[15]Global!#REF!</definedName>
    <definedName name="total_costs_ex_fuel_per_ATK_comm">[15]Global!#REF!</definedName>
    <definedName name="total_costs_ex_fuel_per_ATM_1985" localSheetId="4">[15]Global!#REF!</definedName>
    <definedName name="total_costs_ex_fuel_per_ATM_1985" localSheetId="17">[15]Global!#REF!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5">[15]Global!#REF!</definedName>
    <definedName name="total_costs_ex_fuel_per_ATM_1985">[15]Global!#REF!</definedName>
    <definedName name="total_costs_ex_fuel_per_ATM_1986" localSheetId="4">[15]Global!#REF!</definedName>
    <definedName name="total_costs_ex_fuel_per_ATM_1986" localSheetId="17">[15]Global!#REF!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5">[15]Global!#REF!</definedName>
    <definedName name="total_costs_ex_fuel_per_ATM_1986">[15]Global!#REF!</definedName>
    <definedName name="total_costs_ex_fuel_per_ATM_1987" localSheetId="4">[15]Global!#REF!</definedName>
    <definedName name="total_costs_ex_fuel_per_ATM_1987" localSheetId="17">[15]Global!#REF!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5">[15]Global!#REF!</definedName>
    <definedName name="total_costs_ex_fuel_per_ATM_1987">[15]Global!#REF!</definedName>
    <definedName name="total_costs_ex_fuel_per_ATM_1988" localSheetId="4">[15]Global!#REF!</definedName>
    <definedName name="total_costs_ex_fuel_per_ATM_1988" localSheetId="17">[15]Global!#REF!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5">[15]Global!#REF!</definedName>
    <definedName name="total_costs_ex_fuel_per_ATM_1988">[15]Global!#REF!</definedName>
    <definedName name="total_costs_ex_fuel_per_ATM_1989" localSheetId="4">[15]Global!#REF!</definedName>
    <definedName name="total_costs_ex_fuel_per_ATM_1989" localSheetId="17">[15]Global!#REF!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5">[15]Global!#REF!</definedName>
    <definedName name="total_costs_ex_fuel_per_ATM_1989">[15]Global!#REF!</definedName>
    <definedName name="total_costs_ex_fuel_per_ATM_1990" localSheetId="4">[15]Global!#REF!</definedName>
    <definedName name="total_costs_ex_fuel_per_ATM_1990" localSheetId="17">[15]Global!#REF!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5">[15]Global!#REF!</definedName>
    <definedName name="total_costs_ex_fuel_per_ATM_1990">[15]Global!#REF!</definedName>
    <definedName name="total_costs_ex_fuel_per_ATM_1991" localSheetId="4">[15]Global!#REF!</definedName>
    <definedName name="total_costs_ex_fuel_per_ATM_1991" localSheetId="17">[15]Global!#REF!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5">[15]Global!#REF!</definedName>
    <definedName name="total_costs_ex_fuel_per_ATM_1991">[15]Global!#REF!</definedName>
    <definedName name="total_costs_ex_fuel_per_ATM_1992" localSheetId="4">[15]Global!#REF!</definedName>
    <definedName name="total_costs_ex_fuel_per_ATM_1992" localSheetId="17">[15]Global!#REF!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5">[15]Global!#REF!</definedName>
    <definedName name="total_costs_ex_fuel_per_ATM_1992">[15]Global!#REF!</definedName>
    <definedName name="total_costs_ex_fuel_per_ATM_1993" localSheetId="4">[15]Global!#REF!</definedName>
    <definedName name="total_costs_ex_fuel_per_ATM_1993" localSheetId="17">[15]Global!#REF!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5">[15]Global!#REF!</definedName>
    <definedName name="total_costs_ex_fuel_per_ATM_1993">[15]Global!#REF!</definedName>
    <definedName name="total_costs_ex_fuel_per_ATM_1994" localSheetId="4">[15]Global!#REF!</definedName>
    <definedName name="total_costs_ex_fuel_per_ATM_1994" localSheetId="17">[15]Global!#REF!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5">[15]Global!#REF!</definedName>
    <definedName name="total_costs_ex_fuel_per_ATM_1994">[15]Global!#REF!</definedName>
    <definedName name="total_costs_ex_fuel_per_ATM_1995" localSheetId="4">[15]Global!#REF!</definedName>
    <definedName name="total_costs_ex_fuel_per_ATM_1995" localSheetId="17">[15]Global!#REF!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5">[15]Global!#REF!</definedName>
    <definedName name="total_costs_ex_fuel_per_ATM_1995">[15]Global!#REF!</definedName>
    <definedName name="total_costs_ex_fuel_per_ATM_1996" localSheetId="4">[15]Global!#REF!</definedName>
    <definedName name="total_costs_ex_fuel_per_ATM_1996" localSheetId="17">[15]Global!#REF!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5">[15]Global!#REF!</definedName>
    <definedName name="total_costs_ex_fuel_per_ATM_1996">[15]Global!#REF!</definedName>
    <definedName name="total_costs_ex_fuel_per_ATM_1997" localSheetId="4">[15]Global!#REF!</definedName>
    <definedName name="total_costs_ex_fuel_per_ATM_1997" localSheetId="17">[15]Global!#REF!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5">[15]Global!#REF!</definedName>
    <definedName name="total_costs_ex_fuel_per_ATM_1997">[15]Global!#REF!</definedName>
    <definedName name="total_costs_ex_fuel_per_ATM_1998" localSheetId="4">[15]Global!#REF!</definedName>
    <definedName name="total_costs_ex_fuel_per_ATM_1998" localSheetId="17">[15]Global!#REF!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5">[15]Global!#REF!</definedName>
    <definedName name="total_costs_ex_fuel_per_ATM_1998">[15]Global!#REF!</definedName>
    <definedName name="total_costs_ex_fuel_per_ATM_1999" localSheetId="4">[15]Global!#REF!</definedName>
    <definedName name="total_costs_ex_fuel_per_ATM_1999" localSheetId="17">[15]Global!#REF!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5">[15]Global!#REF!</definedName>
    <definedName name="total_costs_ex_fuel_per_ATM_1999">[15]Global!#REF!</definedName>
    <definedName name="total_costs_ex_fuel_per_ATM_2000" localSheetId="4">[15]Global!#REF!</definedName>
    <definedName name="total_costs_ex_fuel_per_ATM_2000" localSheetId="17">[15]Global!#REF!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5">[15]Global!#REF!</definedName>
    <definedName name="total_costs_ex_fuel_per_ATM_2000">[15]Global!#REF!</definedName>
    <definedName name="total_costs_ex_fuel_per_ATM_2001" localSheetId="4">[15]Global!#REF!</definedName>
    <definedName name="total_costs_ex_fuel_per_ATM_2001" localSheetId="17">[15]Global!#REF!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5">[15]Global!#REF!</definedName>
    <definedName name="total_costs_ex_fuel_per_ATM_2001">[15]Global!#REF!</definedName>
    <definedName name="total_costs_ex_fuel_per_ATM_2002" localSheetId="4">[15]Global!#REF!</definedName>
    <definedName name="total_costs_ex_fuel_per_ATM_2002" localSheetId="17">[15]Global!#REF!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5">[15]Global!#REF!</definedName>
    <definedName name="total_costs_ex_fuel_per_ATM_2002">[15]Global!#REF!</definedName>
    <definedName name="total_costs_ex_fuel_per_ATM_2003" localSheetId="4">[15]Global!#REF!</definedName>
    <definedName name="total_costs_ex_fuel_per_ATM_2003" localSheetId="17">[15]Global!#REF!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5">[15]Global!#REF!</definedName>
    <definedName name="total_costs_ex_fuel_per_ATM_2003">[15]Global!#REF!</definedName>
    <definedName name="total_costs_ex_fuel_per_ATM_2004" localSheetId="4">[15]Global!#REF!</definedName>
    <definedName name="total_costs_ex_fuel_per_ATM_2004" localSheetId="17">[15]Global!#REF!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5">[15]Global!#REF!</definedName>
    <definedName name="total_costs_ex_fuel_per_ATM_2004">[15]Global!#REF!</definedName>
    <definedName name="total_costs_ex_fuel_per_ATM_2005" localSheetId="4">[15]Global!#REF!</definedName>
    <definedName name="total_costs_ex_fuel_per_ATM_2005" localSheetId="17">[15]Global!#REF!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5">[15]Global!#REF!</definedName>
    <definedName name="total_costs_ex_fuel_per_ATM_2005">[15]Global!#REF!</definedName>
    <definedName name="total_costs_ex_fuel_per_ATM_2006" localSheetId="4">[15]Global!#REF!</definedName>
    <definedName name="total_costs_ex_fuel_per_ATM_2006" localSheetId="17">[15]Global!#REF!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5">[15]Global!#REF!</definedName>
    <definedName name="total_costs_ex_fuel_per_ATM_2006">[15]Global!#REF!</definedName>
    <definedName name="total_costs_ex_fuel_per_ATM_2007" localSheetId="4">[15]Global!#REF!</definedName>
    <definedName name="total_costs_ex_fuel_per_ATM_2007" localSheetId="17">[15]Global!#REF!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5">[15]Global!#REF!</definedName>
    <definedName name="total_costs_ex_fuel_per_ATM_2007">[15]Global!#REF!</definedName>
    <definedName name="total_costs_ex_fuel_per_ATM_2008" localSheetId="4">[15]Global!#REF!</definedName>
    <definedName name="total_costs_ex_fuel_per_ATM_2008" localSheetId="17">[15]Global!#REF!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5">[15]Global!#REF!</definedName>
    <definedName name="total_costs_ex_fuel_per_ATM_2008">[15]Global!#REF!</definedName>
    <definedName name="total_costs_ex_fuel_per_ATM_2009" localSheetId="4">[15]Global!#REF!</definedName>
    <definedName name="total_costs_ex_fuel_per_ATM_2009" localSheetId="17">[15]Global!#REF!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5">[15]Global!#REF!</definedName>
    <definedName name="total_costs_ex_fuel_per_ATM_2009">[15]Global!#REF!</definedName>
    <definedName name="total_costs_ex_fuel_per_ATM_2010" localSheetId="4">[15]Global!#REF!</definedName>
    <definedName name="total_costs_ex_fuel_per_ATM_2010" localSheetId="17">[15]Global!#REF!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5">[15]Global!#REF!</definedName>
    <definedName name="total_costs_ex_fuel_per_ATM_2010">[15]Global!#REF!</definedName>
    <definedName name="total_costs_ex_fuel_per_ATM_comm" localSheetId="4">[15]Global!#REF!</definedName>
    <definedName name="total_costs_ex_fuel_per_ATM_comm" localSheetId="17">[15]Global!#REF!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5">[15]Global!#REF!</definedName>
    <definedName name="total_costs_ex_fuel_per_ATM_comm">[15]Global!#REF!</definedName>
    <definedName name="total_costs_per_ASK_1985" localSheetId="4">[15]Global!#REF!</definedName>
    <definedName name="total_costs_per_ASK_1985" localSheetId="17">[15]Global!#REF!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5">[15]Global!#REF!</definedName>
    <definedName name="total_costs_per_ASK_1985">[15]Global!#REF!</definedName>
    <definedName name="total_costs_per_ASK_1986" localSheetId="4">[15]Global!#REF!</definedName>
    <definedName name="total_costs_per_ASK_1986" localSheetId="17">[15]Global!#REF!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5">[15]Global!#REF!</definedName>
    <definedName name="total_costs_per_ASK_1986">[15]Global!#REF!</definedName>
    <definedName name="total_costs_per_ASK_1987" localSheetId="4">[15]Global!#REF!</definedName>
    <definedName name="total_costs_per_ASK_1987" localSheetId="17">[15]Global!#REF!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5">[15]Global!#REF!</definedName>
    <definedName name="total_costs_per_ASK_1987">[15]Global!#REF!</definedName>
    <definedName name="total_costs_per_ASK_1988" localSheetId="4">[15]Global!#REF!</definedName>
    <definedName name="total_costs_per_ASK_1988" localSheetId="17">[15]Global!#REF!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5">[15]Global!#REF!</definedName>
    <definedName name="total_costs_per_ASK_1988">[15]Global!#REF!</definedName>
    <definedName name="total_costs_per_ASK_1989" localSheetId="4">[15]Global!#REF!</definedName>
    <definedName name="total_costs_per_ASK_1989" localSheetId="17">[15]Global!#REF!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5">[15]Global!#REF!</definedName>
    <definedName name="total_costs_per_ASK_1989">[15]Global!#REF!</definedName>
    <definedName name="total_costs_per_ASK_1990" localSheetId="4">[15]Global!#REF!</definedName>
    <definedName name="total_costs_per_ASK_1990" localSheetId="17">[15]Global!#REF!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5">[15]Global!#REF!</definedName>
    <definedName name="total_costs_per_ASK_1990">[15]Global!#REF!</definedName>
    <definedName name="total_costs_per_ASK_1991" localSheetId="4">[15]Global!#REF!</definedName>
    <definedName name="total_costs_per_ASK_1991" localSheetId="17">[15]Global!#REF!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5">[15]Global!#REF!</definedName>
    <definedName name="total_costs_per_ASK_1991">[15]Global!#REF!</definedName>
    <definedName name="total_costs_per_ASK_1992" localSheetId="4">[15]Global!#REF!</definedName>
    <definedName name="total_costs_per_ASK_1992" localSheetId="17">[15]Global!#REF!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5">[15]Global!#REF!</definedName>
    <definedName name="total_costs_per_ASK_1992">[15]Global!#REF!</definedName>
    <definedName name="total_costs_per_ASK_1993" localSheetId="4">[15]Global!#REF!</definedName>
    <definedName name="total_costs_per_ASK_1993" localSheetId="17">[15]Global!#REF!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5">[15]Global!#REF!</definedName>
    <definedName name="total_costs_per_ASK_1993">[15]Global!#REF!</definedName>
    <definedName name="total_costs_per_ASK_1994" localSheetId="4">[15]Global!#REF!</definedName>
    <definedName name="total_costs_per_ASK_1994" localSheetId="17">[15]Global!#REF!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5">[15]Global!#REF!</definedName>
    <definedName name="total_costs_per_ASK_1994">[15]Global!#REF!</definedName>
    <definedName name="total_costs_per_ASK_1995" localSheetId="4">[15]Global!#REF!</definedName>
    <definedName name="total_costs_per_ASK_1995" localSheetId="17">[15]Global!#REF!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5">[15]Global!#REF!</definedName>
    <definedName name="total_costs_per_ASK_1995">[15]Global!#REF!</definedName>
    <definedName name="total_costs_per_ASK_1996" localSheetId="4">[15]Global!#REF!</definedName>
    <definedName name="total_costs_per_ASK_1996" localSheetId="17">[15]Global!#REF!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5">[15]Global!#REF!</definedName>
    <definedName name="total_costs_per_ASK_1996">[15]Global!#REF!</definedName>
    <definedName name="total_costs_per_ASK_1997" localSheetId="4">[15]Global!#REF!</definedName>
    <definedName name="total_costs_per_ASK_1997" localSheetId="17">[15]Global!#REF!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5">[15]Global!#REF!</definedName>
    <definedName name="total_costs_per_ASK_1997">[15]Global!#REF!</definedName>
    <definedName name="total_costs_per_ASK_1998" localSheetId="4">[15]Global!#REF!</definedName>
    <definedName name="total_costs_per_ASK_1998" localSheetId="17">[15]Global!#REF!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5">[15]Global!#REF!</definedName>
    <definedName name="total_costs_per_ASK_1998">[15]Global!#REF!</definedName>
    <definedName name="total_costs_per_ASK_1999" localSheetId="4">[15]Global!#REF!</definedName>
    <definedName name="total_costs_per_ASK_1999" localSheetId="17">[15]Global!#REF!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5">[15]Global!#REF!</definedName>
    <definedName name="total_costs_per_ASK_1999">[15]Global!#REF!</definedName>
    <definedName name="total_costs_per_ASK_2000" localSheetId="4">[15]Global!#REF!</definedName>
    <definedName name="total_costs_per_ASK_2000" localSheetId="17">[15]Global!#REF!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5">[15]Global!#REF!</definedName>
    <definedName name="total_costs_per_ASK_2000">[15]Global!#REF!</definedName>
    <definedName name="total_costs_per_ASK_2001" localSheetId="4">[15]Global!#REF!</definedName>
    <definedName name="total_costs_per_ASK_2001" localSheetId="17">[15]Global!#REF!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5">[15]Global!#REF!</definedName>
    <definedName name="total_costs_per_ASK_2001">[15]Global!#REF!</definedName>
    <definedName name="total_costs_per_ASK_2002" localSheetId="4">[15]Global!#REF!</definedName>
    <definedName name="total_costs_per_ASK_2002" localSheetId="17">[15]Global!#REF!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5">[15]Global!#REF!</definedName>
    <definedName name="total_costs_per_ASK_2002">[15]Global!#REF!</definedName>
    <definedName name="total_costs_per_ASK_2003" localSheetId="4">[15]Global!#REF!</definedName>
    <definedName name="total_costs_per_ASK_2003" localSheetId="17">[15]Global!#REF!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5">[15]Global!#REF!</definedName>
    <definedName name="total_costs_per_ASK_2003">[15]Global!#REF!</definedName>
    <definedName name="total_costs_per_ASK_2004" localSheetId="4">[15]Global!#REF!</definedName>
    <definedName name="total_costs_per_ASK_2004" localSheetId="17">[15]Global!#REF!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5">[15]Global!#REF!</definedName>
    <definedName name="total_costs_per_ASK_2004">[15]Global!#REF!</definedName>
    <definedName name="total_costs_per_ASK_2005" localSheetId="4">[15]Global!#REF!</definedName>
    <definedName name="total_costs_per_ASK_2005" localSheetId="17">[15]Global!#REF!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5">[15]Global!#REF!</definedName>
    <definedName name="total_costs_per_ASK_2005">[15]Global!#REF!</definedName>
    <definedName name="total_costs_per_ASK_2006" localSheetId="4">[15]Global!#REF!</definedName>
    <definedName name="total_costs_per_ASK_2006" localSheetId="17">[15]Global!#REF!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5">[15]Global!#REF!</definedName>
    <definedName name="total_costs_per_ASK_2006">[15]Global!#REF!</definedName>
    <definedName name="total_costs_per_ASK_2007" localSheetId="4">[15]Global!#REF!</definedName>
    <definedName name="total_costs_per_ASK_2007" localSheetId="17">[15]Global!#REF!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5">[15]Global!#REF!</definedName>
    <definedName name="total_costs_per_ASK_2007">[15]Global!#REF!</definedName>
    <definedName name="total_costs_per_ASK_2008" localSheetId="4">[15]Global!#REF!</definedName>
    <definedName name="total_costs_per_ASK_2008" localSheetId="17">[15]Global!#REF!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5">[15]Global!#REF!</definedName>
    <definedName name="total_costs_per_ASK_2008">[15]Global!#REF!</definedName>
    <definedName name="total_costs_per_ASK_2009" localSheetId="4">[15]Global!#REF!</definedName>
    <definedName name="total_costs_per_ASK_2009" localSheetId="17">[15]Global!#REF!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5">[15]Global!#REF!</definedName>
    <definedName name="total_costs_per_ASK_2009">[15]Global!#REF!</definedName>
    <definedName name="total_costs_per_ASK_2010" localSheetId="4">[15]Global!#REF!</definedName>
    <definedName name="total_costs_per_ASK_2010" localSheetId="17">[15]Global!#REF!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5">[15]Global!#REF!</definedName>
    <definedName name="total_costs_per_ASK_2010">[15]Global!#REF!</definedName>
    <definedName name="total_costs_per_ASK_comm" localSheetId="4">[15]Global!#REF!</definedName>
    <definedName name="total_costs_per_ASK_comm" localSheetId="17">[15]Global!#REF!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5">[15]Global!#REF!</definedName>
    <definedName name="total_costs_per_ASK_comm">[15]Global!#REF!</definedName>
    <definedName name="total_costs_per_ASM_1985" localSheetId="4">[15]Global!#REF!</definedName>
    <definedName name="total_costs_per_ASM_1985" localSheetId="17">[15]Global!#REF!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5">[15]Global!#REF!</definedName>
    <definedName name="total_costs_per_ASM_1985">[15]Global!#REF!</definedName>
    <definedName name="total_costs_per_ASM_1986" localSheetId="4">[15]Global!#REF!</definedName>
    <definedName name="total_costs_per_ASM_1986" localSheetId="17">[15]Global!#REF!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5">[15]Global!#REF!</definedName>
    <definedName name="total_costs_per_ASM_1986">[15]Global!#REF!</definedName>
    <definedName name="total_costs_per_ASM_1987" localSheetId="4">[15]Global!#REF!</definedName>
    <definedName name="total_costs_per_ASM_1987" localSheetId="17">[15]Global!#REF!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5">[15]Global!#REF!</definedName>
    <definedName name="total_costs_per_ASM_1987">[15]Global!#REF!</definedName>
    <definedName name="total_costs_per_ASM_1988" localSheetId="4">[15]Global!#REF!</definedName>
    <definedName name="total_costs_per_ASM_1988" localSheetId="17">[15]Global!#REF!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5">[15]Global!#REF!</definedName>
    <definedName name="total_costs_per_ASM_1988">[15]Global!#REF!</definedName>
    <definedName name="total_costs_per_ASM_1989" localSheetId="4">[15]Global!#REF!</definedName>
    <definedName name="total_costs_per_ASM_1989" localSheetId="17">[15]Global!#REF!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5">[15]Global!#REF!</definedName>
    <definedName name="total_costs_per_ASM_1989">[15]Global!#REF!</definedName>
    <definedName name="total_costs_per_ASM_1990" localSheetId="4">[15]Global!#REF!</definedName>
    <definedName name="total_costs_per_ASM_1990" localSheetId="17">[15]Global!#REF!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5">[15]Global!#REF!</definedName>
    <definedName name="total_costs_per_ASM_1990">[15]Global!#REF!</definedName>
    <definedName name="total_costs_per_ASM_1991" localSheetId="4">[15]Global!#REF!</definedName>
    <definedName name="total_costs_per_ASM_1991" localSheetId="17">[15]Global!#REF!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5">[15]Global!#REF!</definedName>
    <definedName name="total_costs_per_ASM_1991">[15]Global!#REF!</definedName>
    <definedName name="total_costs_per_ASM_1992" localSheetId="4">[15]Global!#REF!</definedName>
    <definedName name="total_costs_per_ASM_1992" localSheetId="17">[15]Global!#REF!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5">[15]Global!#REF!</definedName>
    <definedName name="total_costs_per_ASM_1992">[15]Global!#REF!</definedName>
    <definedName name="total_costs_per_ASM_1993" localSheetId="4">[15]Global!#REF!</definedName>
    <definedName name="total_costs_per_ASM_1993" localSheetId="17">[15]Global!#REF!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5">[15]Global!#REF!</definedName>
    <definedName name="total_costs_per_ASM_1993">[15]Global!#REF!</definedName>
    <definedName name="total_costs_per_ASM_1994" localSheetId="4">[15]Global!#REF!</definedName>
    <definedName name="total_costs_per_ASM_1994" localSheetId="17">[15]Global!#REF!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5">[15]Global!#REF!</definedName>
    <definedName name="total_costs_per_ASM_1994">[15]Global!#REF!</definedName>
    <definedName name="total_costs_per_ASM_1995" localSheetId="4">[15]Global!#REF!</definedName>
    <definedName name="total_costs_per_ASM_1995" localSheetId="17">[15]Global!#REF!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5">[15]Global!#REF!</definedName>
    <definedName name="total_costs_per_ASM_1995">[15]Global!#REF!</definedName>
    <definedName name="total_costs_per_ASM_1996" localSheetId="4">[15]Global!#REF!</definedName>
    <definedName name="total_costs_per_ASM_1996" localSheetId="17">[15]Global!#REF!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5">[15]Global!#REF!</definedName>
    <definedName name="total_costs_per_ASM_1996">[15]Global!#REF!</definedName>
    <definedName name="total_costs_per_ASM_1997" localSheetId="4">[15]Global!#REF!</definedName>
    <definedName name="total_costs_per_ASM_1997" localSheetId="17">[15]Global!#REF!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5">[15]Global!#REF!</definedName>
    <definedName name="total_costs_per_ASM_1997">[15]Global!#REF!</definedName>
    <definedName name="total_costs_per_ASM_1998" localSheetId="4">[15]Global!#REF!</definedName>
    <definedName name="total_costs_per_ASM_1998" localSheetId="17">[15]Global!#REF!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5">[15]Global!#REF!</definedName>
    <definedName name="total_costs_per_ASM_1998">[15]Global!#REF!</definedName>
    <definedName name="total_costs_per_ASM_1999" localSheetId="4">[15]Global!#REF!</definedName>
    <definedName name="total_costs_per_ASM_1999" localSheetId="17">[15]Global!#REF!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5">[15]Global!#REF!</definedName>
    <definedName name="total_costs_per_ASM_1999">[15]Global!#REF!</definedName>
    <definedName name="total_costs_per_ASM_2000" localSheetId="4">[15]Global!#REF!</definedName>
    <definedName name="total_costs_per_ASM_2000" localSheetId="17">[15]Global!#REF!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5">[15]Global!#REF!</definedName>
    <definedName name="total_costs_per_ASM_2000">[15]Global!#REF!</definedName>
    <definedName name="total_costs_per_ASM_2001" localSheetId="4">[15]Global!#REF!</definedName>
    <definedName name="total_costs_per_ASM_2001" localSheetId="17">[15]Global!#REF!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5">[15]Global!#REF!</definedName>
    <definedName name="total_costs_per_ASM_2001">[15]Global!#REF!</definedName>
    <definedName name="total_costs_per_ASM_2002" localSheetId="4">[15]Global!#REF!</definedName>
    <definedName name="total_costs_per_ASM_2002" localSheetId="17">[15]Global!#REF!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5">[15]Global!#REF!</definedName>
    <definedName name="total_costs_per_ASM_2002">[15]Global!#REF!</definedName>
    <definedName name="total_costs_per_ASM_2003" localSheetId="4">[15]Global!#REF!</definedName>
    <definedName name="total_costs_per_ASM_2003" localSheetId="17">[15]Global!#REF!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5">[15]Global!#REF!</definedName>
    <definedName name="total_costs_per_ASM_2003">[15]Global!#REF!</definedName>
    <definedName name="total_costs_per_ASM_2004" localSheetId="4">[15]Global!#REF!</definedName>
    <definedName name="total_costs_per_ASM_2004" localSheetId="17">[15]Global!#REF!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5">[15]Global!#REF!</definedName>
    <definedName name="total_costs_per_ASM_2004">[15]Global!#REF!</definedName>
    <definedName name="total_costs_per_ASM_2005" localSheetId="4">[15]Global!#REF!</definedName>
    <definedName name="total_costs_per_ASM_2005" localSheetId="17">[15]Global!#REF!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5">[15]Global!#REF!</definedName>
    <definedName name="total_costs_per_ASM_2005">[15]Global!#REF!</definedName>
    <definedName name="total_costs_per_ASM_2006" localSheetId="4">[15]Global!#REF!</definedName>
    <definedName name="total_costs_per_ASM_2006" localSheetId="17">[15]Global!#REF!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5">[15]Global!#REF!</definedName>
    <definedName name="total_costs_per_ASM_2006">[15]Global!#REF!</definedName>
    <definedName name="total_costs_per_ASM_2007" localSheetId="4">[15]Global!#REF!</definedName>
    <definedName name="total_costs_per_ASM_2007" localSheetId="17">[15]Global!#REF!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5">[15]Global!#REF!</definedName>
    <definedName name="total_costs_per_ASM_2007">[15]Global!#REF!</definedName>
    <definedName name="total_costs_per_ASM_2008" localSheetId="4">[15]Global!#REF!</definedName>
    <definedName name="total_costs_per_ASM_2008" localSheetId="17">[15]Global!#REF!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5">[15]Global!#REF!</definedName>
    <definedName name="total_costs_per_ASM_2008">[15]Global!#REF!</definedName>
    <definedName name="total_costs_per_ASM_2009" localSheetId="4">[15]Global!#REF!</definedName>
    <definedName name="total_costs_per_ASM_2009" localSheetId="17">[15]Global!#REF!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5">[15]Global!#REF!</definedName>
    <definedName name="total_costs_per_ASM_2009">[15]Global!#REF!</definedName>
    <definedName name="total_costs_per_ASM_2010" localSheetId="4">[15]Global!#REF!</definedName>
    <definedName name="total_costs_per_ASM_2010" localSheetId="17">[15]Global!#REF!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5">[15]Global!#REF!</definedName>
    <definedName name="total_costs_per_ASM_2010">[15]Global!#REF!</definedName>
    <definedName name="total_costs_per_ASM_comm" localSheetId="4">[15]Global!#REF!</definedName>
    <definedName name="total_costs_per_ASM_comm" localSheetId="17">[15]Global!#REF!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5">[15]Global!#REF!</definedName>
    <definedName name="total_costs_per_ASM_comm">[15]Global!#REF!</definedName>
    <definedName name="total_costs_per_ATK_1985" localSheetId="4">[15]Global!#REF!</definedName>
    <definedName name="total_costs_per_ATK_1985" localSheetId="17">[15]Global!#REF!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5">[15]Global!#REF!</definedName>
    <definedName name="total_costs_per_ATK_1985">[15]Global!#REF!</definedName>
    <definedName name="total_costs_per_ATK_1986" localSheetId="4">[15]Global!#REF!</definedName>
    <definedName name="total_costs_per_ATK_1986" localSheetId="17">[15]Global!#REF!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5">[15]Global!#REF!</definedName>
    <definedName name="total_costs_per_ATK_1986">[15]Global!#REF!</definedName>
    <definedName name="total_costs_per_ATK_1987" localSheetId="4">[15]Global!#REF!</definedName>
    <definedName name="total_costs_per_ATK_1987" localSheetId="17">[15]Global!#REF!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5">[15]Global!#REF!</definedName>
    <definedName name="total_costs_per_ATK_1987">[15]Global!#REF!</definedName>
    <definedName name="total_costs_per_ATK_1988" localSheetId="4">[15]Global!#REF!</definedName>
    <definedName name="total_costs_per_ATK_1988" localSheetId="17">[15]Global!#REF!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5">[15]Global!#REF!</definedName>
    <definedName name="total_costs_per_ATK_1988">[15]Global!#REF!</definedName>
    <definedName name="total_costs_per_ATK_1989" localSheetId="4">[15]Global!#REF!</definedName>
    <definedName name="total_costs_per_ATK_1989" localSheetId="17">[15]Global!#REF!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5">[15]Global!#REF!</definedName>
    <definedName name="total_costs_per_ATK_1989">[15]Global!#REF!</definedName>
    <definedName name="total_costs_per_ATK_1990" localSheetId="4">[15]Global!#REF!</definedName>
    <definedName name="total_costs_per_ATK_1990" localSheetId="17">[15]Global!#REF!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5">[15]Global!#REF!</definedName>
    <definedName name="total_costs_per_ATK_1990">[15]Global!#REF!</definedName>
    <definedName name="total_costs_per_ATK_1991" localSheetId="4">[15]Global!#REF!</definedName>
    <definedName name="total_costs_per_ATK_1991" localSheetId="17">[15]Global!#REF!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5">[15]Global!#REF!</definedName>
    <definedName name="total_costs_per_ATK_1991">[15]Global!#REF!</definedName>
    <definedName name="total_costs_per_ATK_1992" localSheetId="4">[15]Global!#REF!</definedName>
    <definedName name="total_costs_per_ATK_1992" localSheetId="17">[15]Global!#REF!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5">[15]Global!#REF!</definedName>
    <definedName name="total_costs_per_ATK_1992">[15]Global!#REF!</definedName>
    <definedName name="total_costs_per_ATK_1993" localSheetId="4">[15]Global!#REF!</definedName>
    <definedName name="total_costs_per_ATK_1993" localSheetId="17">[15]Global!#REF!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5">[15]Global!#REF!</definedName>
    <definedName name="total_costs_per_ATK_1993">[15]Global!#REF!</definedName>
    <definedName name="total_costs_per_ATK_1994" localSheetId="4">[15]Global!#REF!</definedName>
    <definedName name="total_costs_per_ATK_1994" localSheetId="17">[15]Global!#REF!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5">[15]Global!#REF!</definedName>
    <definedName name="total_costs_per_ATK_1994">[15]Global!#REF!</definedName>
    <definedName name="total_costs_per_ATK_1995" localSheetId="4">[15]Global!#REF!</definedName>
    <definedName name="total_costs_per_ATK_1995" localSheetId="17">[15]Global!#REF!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5">[15]Global!#REF!</definedName>
    <definedName name="total_costs_per_ATK_1995">[15]Global!#REF!</definedName>
    <definedName name="total_costs_per_ATK_1996" localSheetId="4">[15]Global!#REF!</definedName>
    <definedName name="total_costs_per_ATK_1996" localSheetId="17">[15]Global!#REF!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5">[15]Global!#REF!</definedName>
    <definedName name="total_costs_per_ATK_1996">[15]Global!#REF!</definedName>
    <definedName name="total_costs_per_ATK_1997" localSheetId="4">[15]Global!#REF!</definedName>
    <definedName name="total_costs_per_ATK_1997" localSheetId="17">[15]Global!#REF!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5">[15]Global!#REF!</definedName>
    <definedName name="total_costs_per_ATK_1997">[15]Global!#REF!</definedName>
    <definedName name="total_costs_per_ATK_1998" localSheetId="4">[15]Global!#REF!</definedName>
    <definedName name="total_costs_per_ATK_1998" localSheetId="17">[15]Global!#REF!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5">[15]Global!#REF!</definedName>
    <definedName name="total_costs_per_ATK_1998">[15]Global!#REF!</definedName>
    <definedName name="total_costs_per_ATK_1999" localSheetId="4">[15]Global!#REF!</definedName>
    <definedName name="total_costs_per_ATK_1999" localSheetId="17">[15]Global!#REF!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5">[15]Global!#REF!</definedName>
    <definedName name="total_costs_per_ATK_1999">[15]Global!#REF!</definedName>
    <definedName name="total_costs_per_ATK_2000" localSheetId="4">[15]Global!#REF!</definedName>
    <definedName name="total_costs_per_ATK_2000" localSheetId="17">[15]Global!#REF!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5">[15]Global!#REF!</definedName>
    <definedName name="total_costs_per_ATK_2000">[15]Global!#REF!</definedName>
    <definedName name="total_costs_per_ATK_2001" localSheetId="4">[15]Global!#REF!</definedName>
    <definedName name="total_costs_per_ATK_2001" localSheetId="17">[15]Global!#REF!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5">[15]Global!#REF!</definedName>
    <definedName name="total_costs_per_ATK_2001">[15]Global!#REF!</definedName>
    <definedName name="total_costs_per_ATK_2002" localSheetId="4">[15]Global!#REF!</definedName>
    <definedName name="total_costs_per_ATK_2002" localSheetId="17">[15]Global!#REF!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5">[15]Global!#REF!</definedName>
    <definedName name="total_costs_per_ATK_2002">[15]Global!#REF!</definedName>
    <definedName name="total_costs_per_ATK_2003" localSheetId="4">[15]Global!#REF!</definedName>
    <definedName name="total_costs_per_ATK_2003" localSheetId="17">[15]Global!#REF!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5">[15]Global!#REF!</definedName>
    <definedName name="total_costs_per_ATK_2003">[15]Global!#REF!</definedName>
    <definedName name="total_costs_per_ATK_2004" localSheetId="4">[15]Global!#REF!</definedName>
    <definedName name="total_costs_per_ATK_2004" localSheetId="17">[15]Global!#REF!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5">[15]Global!#REF!</definedName>
    <definedName name="total_costs_per_ATK_2004">[15]Global!#REF!</definedName>
    <definedName name="total_costs_per_ATK_2005" localSheetId="4">[15]Global!#REF!</definedName>
    <definedName name="total_costs_per_ATK_2005" localSheetId="17">[15]Global!#REF!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5">[15]Global!#REF!</definedName>
    <definedName name="total_costs_per_ATK_2005">[15]Global!#REF!</definedName>
    <definedName name="total_costs_per_ATK_2006" localSheetId="4">[15]Global!#REF!</definedName>
    <definedName name="total_costs_per_ATK_2006" localSheetId="17">[15]Global!#REF!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5">[15]Global!#REF!</definedName>
    <definedName name="total_costs_per_ATK_2006">[15]Global!#REF!</definedName>
    <definedName name="total_costs_per_ATK_2007" localSheetId="4">[15]Global!#REF!</definedName>
    <definedName name="total_costs_per_ATK_2007" localSheetId="17">[15]Global!#REF!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5">[15]Global!#REF!</definedName>
    <definedName name="total_costs_per_ATK_2007">[15]Global!#REF!</definedName>
    <definedName name="total_costs_per_ATK_2008" localSheetId="4">[15]Global!#REF!</definedName>
    <definedName name="total_costs_per_ATK_2008" localSheetId="17">[15]Global!#REF!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5">[15]Global!#REF!</definedName>
    <definedName name="total_costs_per_ATK_2008">[15]Global!#REF!</definedName>
    <definedName name="total_costs_per_ATK_2009" localSheetId="4">[15]Global!#REF!</definedName>
    <definedName name="total_costs_per_ATK_2009" localSheetId="17">[15]Global!#REF!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5">[15]Global!#REF!</definedName>
    <definedName name="total_costs_per_ATK_2009">[15]Global!#REF!</definedName>
    <definedName name="total_costs_per_ATK_2010" localSheetId="4">[15]Global!#REF!</definedName>
    <definedName name="total_costs_per_ATK_2010" localSheetId="17">[15]Global!#REF!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5">[15]Global!#REF!</definedName>
    <definedName name="total_costs_per_ATK_2010">[15]Global!#REF!</definedName>
    <definedName name="total_costs_per_ATK_comm" localSheetId="4">[15]Global!#REF!</definedName>
    <definedName name="total_costs_per_ATK_comm" localSheetId="17">[15]Global!#REF!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5">[15]Global!#REF!</definedName>
    <definedName name="total_costs_per_ATK_comm">[15]Global!#REF!</definedName>
    <definedName name="total_costs_per_ATM_1985" localSheetId="4">[15]Global!#REF!</definedName>
    <definedName name="total_costs_per_ATM_1985" localSheetId="17">[15]Global!#REF!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5">[15]Global!#REF!</definedName>
    <definedName name="total_costs_per_ATM_1985">[15]Global!#REF!</definedName>
    <definedName name="total_costs_per_ATM_1986" localSheetId="4">[15]Global!#REF!</definedName>
    <definedName name="total_costs_per_ATM_1986" localSheetId="17">[15]Global!#REF!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5">[15]Global!#REF!</definedName>
    <definedName name="total_costs_per_ATM_1986">[15]Global!#REF!</definedName>
    <definedName name="total_costs_per_ATM_1987" localSheetId="4">[15]Global!#REF!</definedName>
    <definedName name="total_costs_per_ATM_1987" localSheetId="17">[15]Global!#REF!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5">[15]Global!#REF!</definedName>
    <definedName name="total_costs_per_ATM_1987">[15]Global!#REF!</definedName>
    <definedName name="total_costs_per_ATM_1988" localSheetId="4">[15]Global!#REF!</definedName>
    <definedName name="total_costs_per_ATM_1988" localSheetId="17">[15]Global!#REF!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5">[15]Global!#REF!</definedName>
    <definedName name="total_costs_per_ATM_1988">[15]Global!#REF!</definedName>
    <definedName name="total_costs_per_ATM_1989" localSheetId="4">[15]Global!#REF!</definedName>
    <definedName name="total_costs_per_ATM_1989" localSheetId="17">[15]Global!#REF!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5">[15]Global!#REF!</definedName>
    <definedName name="total_costs_per_ATM_1989">[15]Global!#REF!</definedName>
    <definedName name="total_costs_per_ATM_1990" localSheetId="4">[15]Global!#REF!</definedName>
    <definedName name="total_costs_per_ATM_1990" localSheetId="17">[15]Global!#REF!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5">[15]Global!#REF!</definedName>
    <definedName name="total_costs_per_ATM_1990">[15]Global!#REF!</definedName>
    <definedName name="total_costs_per_ATM_1991" localSheetId="4">[15]Global!#REF!</definedName>
    <definedName name="total_costs_per_ATM_1991" localSheetId="17">[15]Global!#REF!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5">[15]Global!#REF!</definedName>
    <definedName name="total_costs_per_ATM_1991">[15]Global!#REF!</definedName>
    <definedName name="total_costs_per_ATM_1992" localSheetId="4">[15]Global!#REF!</definedName>
    <definedName name="total_costs_per_ATM_1992" localSheetId="17">[15]Global!#REF!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5">[15]Global!#REF!</definedName>
    <definedName name="total_costs_per_ATM_1992">[15]Global!#REF!</definedName>
    <definedName name="total_costs_per_ATM_1993" localSheetId="4">[15]Global!#REF!</definedName>
    <definedName name="total_costs_per_ATM_1993" localSheetId="17">[15]Global!#REF!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5">[15]Global!#REF!</definedName>
    <definedName name="total_costs_per_ATM_1993">[15]Global!#REF!</definedName>
    <definedName name="total_costs_per_ATM_1994" localSheetId="4">[15]Global!#REF!</definedName>
    <definedName name="total_costs_per_ATM_1994" localSheetId="17">[15]Global!#REF!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5">[15]Global!#REF!</definedName>
    <definedName name="total_costs_per_ATM_1994">[15]Global!#REF!</definedName>
    <definedName name="total_costs_per_ATM_1995" localSheetId="4">[15]Global!#REF!</definedName>
    <definedName name="total_costs_per_ATM_1995" localSheetId="17">[15]Global!#REF!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5">[15]Global!#REF!</definedName>
    <definedName name="total_costs_per_ATM_1995">[15]Global!#REF!</definedName>
    <definedName name="total_costs_per_ATM_1996" localSheetId="4">[15]Global!#REF!</definedName>
    <definedName name="total_costs_per_ATM_1996" localSheetId="17">[15]Global!#REF!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5">[15]Global!#REF!</definedName>
    <definedName name="total_costs_per_ATM_1996">[15]Global!#REF!</definedName>
    <definedName name="total_costs_per_ATM_1997" localSheetId="4">[15]Global!#REF!</definedName>
    <definedName name="total_costs_per_ATM_1997" localSheetId="17">[15]Global!#REF!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5">[15]Global!#REF!</definedName>
    <definedName name="total_costs_per_ATM_1997">[15]Global!#REF!</definedName>
    <definedName name="total_costs_per_ATM_1998" localSheetId="4">[15]Global!#REF!</definedName>
    <definedName name="total_costs_per_ATM_1998" localSheetId="17">[15]Global!#REF!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5">[15]Global!#REF!</definedName>
    <definedName name="total_costs_per_ATM_1998">[15]Global!#REF!</definedName>
    <definedName name="total_costs_per_ATM_1999" localSheetId="4">[15]Global!#REF!</definedName>
    <definedName name="total_costs_per_ATM_1999" localSheetId="17">[15]Global!#REF!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5">[15]Global!#REF!</definedName>
    <definedName name="total_costs_per_ATM_1999">[15]Global!#REF!</definedName>
    <definedName name="total_costs_per_ATM_2000" localSheetId="4">[15]Global!#REF!</definedName>
    <definedName name="total_costs_per_ATM_2000" localSheetId="17">[15]Global!#REF!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5">[15]Global!#REF!</definedName>
    <definedName name="total_costs_per_ATM_2000">[15]Global!#REF!</definedName>
    <definedName name="total_costs_per_ATM_2001" localSheetId="4">[15]Global!#REF!</definedName>
    <definedName name="total_costs_per_ATM_2001" localSheetId="17">[15]Global!#REF!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5">[15]Global!#REF!</definedName>
    <definedName name="total_costs_per_ATM_2001">[15]Global!#REF!</definedName>
    <definedName name="total_costs_per_ATM_2002" localSheetId="4">[15]Global!#REF!</definedName>
    <definedName name="total_costs_per_ATM_2002" localSheetId="17">[15]Global!#REF!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5">[15]Global!#REF!</definedName>
    <definedName name="total_costs_per_ATM_2002">[15]Global!#REF!</definedName>
    <definedName name="total_costs_per_ATM_2003" localSheetId="4">[15]Global!#REF!</definedName>
    <definedName name="total_costs_per_ATM_2003" localSheetId="17">[15]Global!#REF!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5">[15]Global!#REF!</definedName>
    <definedName name="total_costs_per_ATM_2003">[15]Global!#REF!</definedName>
    <definedName name="total_costs_per_ATM_2004" localSheetId="4">[15]Global!#REF!</definedName>
    <definedName name="total_costs_per_ATM_2004" localSheetId="17">[15]Global!#REF!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5">[15]Global!#REF!</definedName>
    <definedName name="total_costs_per_ATM_2004">[15]Global!#REF!</definedName>
    <definedName name="total_costs_per_ATM_2005" localSheetId="4">[15]Global!#REF!</definedName>
    <definedName name="total_costs_per_ATM_2005" localSheetId="17">[15]Global!#REF!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5">[15]Global!#REF!</definedName>
    <definedName name="total_costs_per_ATM_2005">[15]Global!#REF!</definedName>
    <definedName name="total_costs_per_ATM_2006" localSheetId="4">[15]Global!#REF!</definedName>
    <definedName name="total_costs_per_ATM_2006" localSheetId="17">[15]Global!#REF!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5">[15]Global!#REF!</definedName>
    <definedName name="total_costs_per_ATM_2006">[15]Global!#REF!</definedName>
    <definedName name="total_costs_per_ATM_2007" localSheetId="4">[15]Global!#REF!</definedName>
    <definedName name="total_costs_per_ATM_2007" localSheetId="17">[15]Global!#REF!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5">[15]Global!#REF!</definedName>
    <definedName name="total_costs_per_ATM_2007">[15]Global!#REF!</definedName>
    <definedName name="total_costs_per_ATM_2008" localSheetId="4">[15]Global!#REF!</definedName>
    <definedName name="total_costs_per_ATM_2008" localSheetId="17">[15]Global!#REF!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5">[15]Global!#REF!</definedName>
    <definedName name="total_costs_per_ATM_2008">[15]Global!#REF!</definedName>
    <definedName name="total_costs_per_ATM_2009" localSheetId="4">[15]Global!#REF!</definedName>
    <definedName name="total_costs_per_ATM_2009" localSheetId="17">[15]Global!#REF!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5">[15]Global!#REF!</definedName>
    <definedName name="total_costs_per_ATM_2009">[15]Global!#REF!</definedName>
    <definedName name="total_costs_per_ATM_2010" localSheetId="4">[15]Global!#REF!</definedName>
    <definedName name="total_costs_per_ATM_2010" localSheetId="17">[15]Global!#REF!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5">[15]Global!#REF!</definedName>
    <definedName name="total_costs_per_ATM_2010">[15]Global!#REF!</definedName>
    <definedName name="total_costs_per_ATM_comm" localSheetId="4">[15]Global!#REF!</definedName>
    <definedName name="total_costs_per_ATM_comm" localSheetId="17">[15]Global!#REF!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5">[15]Global!#REF!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7">[15]Global!#REF!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5">[15]Global!#REF!</definedName>
    <definedName name="total_ic_breakup_1985">[15]Global!#REF!</definedName>
    <definedName name="total_ic_breakup_1986" localSheetId="4">[15]Global!#REF!</definedName>
    <definedName name="total_ic_breakup_1986" localSheetId="17">[15]Global!#REF!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5">[15]Global!#REF!</definedName>
    <definedName name="total_ic_breakup_1986">[15]Global!#REF!</definedName>
    <definedName name="total_ic_breakup_1987" localSheetId="4">[15]Global!#REF!</definedName>
    <definedName name="total_ic_breakup_1987" localSheetId="17">[15]Global!#REF!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5">[15]Global!#REF!</definedName>
    <definedName name="total_ic_breakup_1987">[15]Global!#REF!</definedName>
    <definedName name="total_ic_breakup_1988" localSheetId="4">[15]Global!#REF!</definedName>
    <definedName name="total_ic_breakup_1988" localSheetId="17">[15]Global!#REF!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5">[15]Global!#REF!</definedName>
    <definedName name="total_ic_breakup_1988">[15]Global!#REF!</definedName>
    <definedName name="total_ic_breakup_1989" localSheetId="4">[15]Global!#REF!</definedName>
    <definedName name="total_ic_breakup_1989" localSheetId="17">[15]Global!#REF!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5">[15]Global!#REF!</definedName>
    <definedName name="total_ic_breakup_1989">[15]Global!#REF!</definedName>
    <definedName name="total_ic_breakup_1990" localSheetId="4">[15]Global!#REF!</definedName>
    <definedName name="total_ic_breakup_1990" localSheetId="17">[15]Global!#REF!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5">[15]Global!#REF!</definedName>
    <definedName name="total_ic_breakup_1990">[15]Global!#REF!</definedName>
    <definedName name="total_ic_breakup_1991" localSheetId="4">[15]Global!#REF!</definedName>
    <definedName name="total_ic_breakup_1991" localSheetId="17">[15]Global!#REF!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5">[15]Global!#REF!</definedName>
    <definedName name="total_ic_breakup_1991">[15]Global!#REF!</definedName>
    <definedName name="total_ic_breakup_1992" localSheetId="4">[15]Global!#REF!</definedName>
    <definedName name="total_ic_breakup_1992" localSheetId="17">[15]Global!#REF!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5">[15]Global!#REF!</definedName>
    <definedName name="total_ic_breakup_1992">[15]Global!#REF!</definedName>
    <definedName name="total_ic_breakup_1993" localSheetId="4">[15]Global!#REF!</definedName>
    <definedName name="total_ic_breakup_1993" localSheetId="17">[15]Global!#REF!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5">[15]Global!#REF!</definedName>
    <definedName name="total_ic_breakup_1993">[15]Global!#REF!</definedName>
    <definedName name="total_ic_breakup_1994" localSheetId="4">[15]Global!#REF!</definedName>
    <definedName name="total_ic_breakup_1994" localSheetId="17">[15]Global!#REF!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5">[15]Global!#REF!</definedName>
    <definedName name="total_ic_breakup_1994">[15]Global!#REF!</definedName>
    <definedName name="total_ic_breakup_1995" localSheetId="4">[15]Global!#REF!</definedName>
    <definedName name="total_ic_breakup_1995" localSheetId="17">[15]Global!#REF!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5">[15]Global!#REF!</definedName>
    <definedName name="total_ic_breakup_1995">[15]Global!#REF!</definedName>
    <definedName name="total_ic_breakup_1996" localSheetId="4">[15]Global!#REF!</definedName>
    <definedName name="total_ic_breakup_1996" localSheetId="17">[15]Global!#REF!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5">[15]Global!#REF!</definedName>
    <definedName name="total_ic_breakup_1996">[15]Global!#REF!</definedName>
    <definedName name="total_ic_breakup_1997" localSheetId="4">[15]Global!#REF!</definedName>
    <definedName name="total_ic_breakup_1997" localSheetId="17">[15]Global!#REF!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5">[15]Global!#REF!</definedName>
    <definedName name="total_ic_breakup_1997">[15]Global!#REF!</definedName>
    <definedName name="total_ic_breakup_1998" localSheetId="4">[15]Global!#REF!</definedName>
    <definedName name="total_ic_breakup_1998" localSheetId="17">[15]Global!#REF!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5">[15]Global!#REF!</definedName>
    <definedName name="total_ic_breakup_1998">[15]Global!#REF!</definedName>
    <definedName name="total_ic_breakup_1999" localSheetId="4">[15]Global!#REF!</definedName>
    <definedName name="total_ic_breakup_1999" localSheetId="17">[15]Global!#REF!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5">[15]Global!#REF!</definedName>
    <definedName name="total_ic_breakup_1999">[15]Global!#REF!</definedName>
    <definedName name="total_ic_breakup_2000" localSheetId="4">[15]Global!#REF!</definedName>
    <definedName name="total_ic_breakup_2000" localSheetId="17">[15]Global!#REF!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5">[15]Global!#REF!</definedName>
    <definedName name="total_ic_breakup_2000">[15]Global!#REF!</definedName>
    <definedName name="total_ic_breakup_2001" localSheetId="4">[15]Global!#REF!</definedName>
    <definedName name="total_ic_breakup_2001" localSheetId="17">[15]Global!#REF!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5">[15]Global!#REF!</definedName>
    <definedName name="total_ic_breakup_2001">[15]Global!#REF!</definedName>
    <definedName name="total_ic_breakup_2002" localSheetId="4">[15]Global!#REF!</definedName>
    <definedName name="total_ic_breakup_2002" localSheetId="17">[15]Global!#REF!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5">[15]Global!#REF!</definedName>
    <definedName name="total_ic_breakup_2002">[15]Global!#REF!</definedName>
    <definedName name="total_ic_breakup_2003" localSheetId="4">[15]Global!#REF!</definedName>
    <definedName name="total_ic_breakup_2003" localSheetId="17">[15]Global!#REF!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5">[15]Global!#REF!</definedName>
    <definedName name="total_ic_breakup_2003">[15]Global!#REF!</definedName>
    <definedName name="total_ic_breakup_2004" localSheetId="4">[15]Global!#REF!</definedName>
    <definedName name="total_ic_breakup_2004" localSheetId="17">[15]Global!#REF!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5">[15]Global!#REF!</definedName>
    <definedName name="total_ic_breakup_2004">[15]Global!#REF!</definedName>
    <definedName name="total_ic_breakup_2005" localSheetId="4">[15]Global!#REF!</definedName>
    <definedName name="total_ic_breakup_2005" localSheetId="17">[15]Global!#REF!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5">[15]Global!#REF!</definedName>
    <definedName name="total_ic_breakup_2005">[15]Global!#REF!</definedName>
    <definedName name="total_ic_breakup_2006" localSheetId="4">[15]Global!#REF!</definedName>
    <definedName name="total_ic_breakup_2006" localSheetId="17">[15]Global!#REF!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5">[15]Global!#REF!</definedName>
    <definedName name="total_ic_breakup_2006">[15]Global!#REF!</definedName>
    <definedName name="total_ic_breakup_2007" localSheetId="4">[15]Global!#REF!</definedName>
    <definedName name="total_ic_breakup_2007" localSheetId="17">[15]Global!#REF!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5">[15]Global!#REF!</definedName>
    <definedName name="total_ic_breakup_2007">[15]Global!#REF!</definedName>
    <definedName name="total_ic_breakup_2008" localSheetId="4">[15]Global!#REF!</definedName>
    <definedName name="total_ic_breakup_2008" localSheetId="17">[15]Global!#REF!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5">[15]Global!#REF!</definedName>
    <definedName name="total_ic_breakup_2008">[15]Global!#REF!</definedName>
    <definedName name="total_ic_breakup_2009" localSheetId="4">[15]Global!#REF!</definedName>
    <definedName name="total_ic_breakup_2009" localSheetId="17">[15]Global!#REF!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5">[15]Global!#REF!</definedName>
    <definedName name="total_ic_breakup_2009">[15]Global!#REF!</definedName>
    <definedName name="total_ic_breakup_2010" localSheetId="4">[15]Global!#REF!</definedName>
    <definedName name="total_ic_breakup_2010" localSheetId="17">[15]Global!#REF!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5">[15]Global!#REF!</definedName>
    <definedName name="total_ic_breakup_2010">[15]Global!#REF!</definedName>
    <definedName name="total_ic_breakup_comm" localSheetId="4">[15]Global!#REF!</definedName>
    <definedName name="total_ic_breakup_comm" localSheetId="17">[15]Global!#REF!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5">[15]Global!#REF!</definedName>
    <definedName name="total_ic_breakup_comm">[15]Global!#REF!</definedName>
    <definedName name="total_ic_replacement_1985" localSheetId="4">[15]Global!#REF!</definedName>
    <definedName name="total_ic_replacement_1985" localSheetId="17">[15]Global!#REF!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5">[15]Global!#REF!</definedName>
    <definedName name="total_ic_replacement_1985">[15]Global!#REF!</definedName>
    <definedName name="total_ic_replacement_1986" localSheetId="4">[15]Global!#REF!</definedName>
    <definedName name="total_ic_replacement_1986" localSheetId="17">[15]Global!#REF!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5">[15]Global!#REF!</definedName>
    <definedName name="total_ic_replacement_1986">[15]Global!#REF!</definedName>
    <definedName name="total_ic_replacement_1987" localSheetId="4">[15]Global!#REF!</definedName>
    <definedName name="total_ic_replacement_1987" localSheetId="17">[15]Global!#REF!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5">[15]Global!#REF!</definedName>
    <definedName name="total_ic_replacement_1987">[15]Global!#REF!</definedName>
    <definedName name="total_ic_replacement_1988" localSheetId="4">[15]Global!#REF!</definedName>
    <definedName name="total_ic_replacement_1988" localSheetId="17">[15]Global!#REF!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5">[15]Global!#REF!</definedName>
    <definedName name="total_ic_replacement_1988">[15]Global!#REF!</definedName>
    <definedName name="total_ic_replacement_1989" localSheetId="4">[15]Global!#REF!</definedName>
    <definedName name="total_ic_replacement_1989" localSheetId="17">[15]Global!#REF!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5">[15]Global!#REF!</definedName>
    <definedName name="total_ic_replacement_1989">[15]Global!#REF!</definedName>
    <definedName name="total_ic_replacement_1990" localSheetId="4">[15]Global!#REF!</definedName>
    <definedName name="total_ic_replacement_1990" localSheetId="17">[15]Global!#REF!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5">[15]Global!#REF!</definedName>
    <definedName name="total_ic_replacement_1990">[15]Global!#REF!</definedName>
    <definedName name="total_ic_replacement_1991" localSheetId="4">[15]Global!#REF!</definedName>
    <definedName name="total_ic_replacement_1991" localSheetId="17">[15]Global!#REF!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5">[15]Global!#REF!</definedName>
    <definedName name="total_ic_replacement_1991">[15]Global!#REF!</definedName>
    <definedName name="total_ic_replacement_1992" localSheetId="4">[15]Global!#REF!</definedName>
    <definedName name="total_ic_replacement_1992" localSheetId="17">[15]Global!#REF!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5">[15]Global!#REF!</definedName>
    <definedName name="total_ic_replacement_1992">[15]Global!#REF!</definedName>
    <definedName name="total_ic_replacement_1993" localSheetId="4">[15]Global!#REF!</definedName>
    <definedName name="total_ic_replacement_1993" localSheetId="17">[15]Global!#REF!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5">[15]Global!#REF!</definedName>
    <definedName name="total_ic_replacement_1993">[15]Global!#REF!</definedName>
    <definedName name="total_ic_replacement_1994" localSheetId="4">[15]Global!#REF!</definedName>
    <definedName name="total_ic_replacement_1994" localSheetId="17">[15]Global!#REF!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5">[15]Global!#REF!</definedName>
    <definedName name="total_ic_replacement_1994">[15]Global!#REF!</definedName>
    <definedName name="total_ic_replacement_1995" localSheetId="4">[15]Global!#REF!</definedName>
    <definedName name="total_ic_replacement_1995" localSheetId="17">[15]Global!#REF!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5">[15]Global!#REF!</definedName>
    <definedName name="total_ic_replacement_1995">[15]Global!#REF!</definedName>
    <definedName name="total_ic_replacement_1996" localSheetId="4">[15]Global!#REF!</definedName>
    <definedName name="total_ic_replacement_1996" localSheetId="17">[15]Global!#REF!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5">[15]Global!#REF!</definedName>
    <definedName name="total_ic_replacement_1996">[15]Global!#REF!</definedName>
    <definedName name="total_ic_replacement_1997" localSheetId="4">[15]Global!#REF!</definedName>
    <definedName name="total_ic_replacement_1997" localSheetId="17">[15]Global!#REF!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5">[15]Global!#REF!</definedName>
    <definedName name="total_ic_replacement_1997">[15]Global!#REF!</definedName>
    <definedName name="total_ic_replacement_1998" localSheetId="4">[15]Global!#REF!</definedName>
    <definedName name="total_ic_replacement_1998" localSheetId="17">[15]Global!#REF!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5">[15]Global!#REF!</definedName>
    <definedName name="total_ic_replacement_1998">[15]Global!#REF!</definedName>
    <definedName name="total_ic_replacement_1999" localSheetId="4">[15]Global!#REF!</definedName>
    <definedName name="total_ic_replacement_1999" localSheetId="17">[15]Global!#REF!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5">[15]Global!#REF!</definedName>
    <definedName name="total_ic_replacement_1999">[15]Global!#REF!</definedName>
    <definedName name="total_ic_replacement_2000" localSheetId="4">[15]Global!#REF!</definedName>
    <definedName name="total_ic_replacement_2000" localSheetId="17">[15]Global!#REF!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5">[15]Global!#REF!</definedName>
    <definedName name="total_ic_replacement_2000">[15]Global!#REF!</definedName>
    <definedName name="total_ic_replacement_2001" localSheetId="4">[15]Global!#REF!</definedName>
    <definedName name="total_ic_replacement_2001" localSheetId="17">[15]Global!#REF!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5">[15]Global!#REF!</definedName>
    <definedName name="total_ic_replacement_2001">[15]Global!#REF!</definedName>
    <definedName name="total_ic_replacement_2002" localSheetId="4">[15]Global!#REF!</definedName>
    <definedName name="total_ic_replacement_2002" localSheetId="17">[15]Global!#REF!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5">[15]Global!#REF!</definedName>
    <definedName name="total_ic_replacement_2002">[15]Global!#REF!</definedName>
    <definedName name="total_ic_replacement_2003" localSheetId="4">[15]Global!#REF!</definedName>
    <definedName name="total_ic_replacement_2003" localSheetId="17">[15]Global!#REF!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5">[15]Global!#REF!</definedName>
    <definedName name="total_ic_replacement_2003">[15]Global!#REF!</definedName>
    <definedName name="total_ic_replacement_2004" localSheetId="4">[15]Global!#REF!</definedName>
    <definedName name="total_ic_replacement_2004" localSheetId="17">[15]Global!#REF!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5">[15]Global!#REF!</definedName>
    <definedName name="total_ic_replacement_2004">[15]Global!#REF!</definedName>
    <definedName name="total_ic_replacement_2005" localSheetId="4">[15]Global!#REF!</definedName>
    <definedName name="total_ic_replacement_2005" localSheetId="17">[15]Global!#REF!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5">[15]Global!#REF!</definedName>
    <definedName name="total_ic_replacement_2005">[15]Global!#REF!</definedName>
    <definedName name="total_ic_replacement_2006" localSheetId="4">[15]Global!#REF!</definedName>
    <definedName name="total_ic_replacement_2006" localSheetId="17">[15]Global!#REF!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5">[15]Global!#REF!</definedName>
    <definedName name="total_ic_replacement_2006">[15]Global!#REF!</definedName>
    <definedName name="total_ic_replacement_2007" localSheetId="4">[15]Global!#REF!</definedName>
    <definedName name="total_ic_replacement_2007" localSheetId="17">[15]Global!#REF!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5">[15]Global!#REF!</definedName>
    <definedName name="total_ic_replacement_2007">[15]Global!#REF!</definedName>
    <definedName name="total_ic_replacement_2008" localSheetId="4">[15]Global!#REF!</definedName>
    <definedName name="total_ic_replacement_2008" localSheetId="17">[15]Global!#REF!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5">[15]Global!#REF!</definedName>
    <definedName name="total_ic_replacement_2008">[15]Global!#REF!</definedName>
    <definedName name="total_ic_replacement_2009" localSheetId="4">[15]Global!#REF!</definedName>
    <definedName name="total_ic_replacement_2009" localSheetId="17">[15]Global!#REF!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5">[15]Global!#REF!</definedName>
    <definedName name="total_ic_replacement_2009">[15]Global!#REF!</definedName>
    <definedName name="total_ic_replacement_2010" localSheetId="4">[15]Global!#REF!</definedName>
    <definedName name="total_ic_replacement_2010" localSheetId="17">[15]Global!#REF!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5">[15]Global!#REF!</definedName>
    <definedName name="total_ic_replacement_2010">[15]Global!#REF!</definedName>
    <definedName name="total_ic_replacement_comm" localSheetId="4">[15]Global!#REF!</definedName>
    <definedName name="total_ic_replacement_comm" localSheetId="17">[15]Global!#REF!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5">[15]Global!#REF!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7">[15]Global!#REF!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5">[15]Global!#REF!</definedName>
    <definedName name="total_yield_per_RTK_1985">[15]Global!#REF!</definedName>
    <definedName name="total_yield_per_RTK_1986" localSheetId="4">[15]Global!#REF!</definedName>
    <definedName name="total_yield_per_RTK_1986" localSheetId="17">[15]Global!#REF!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5">[15]Global!#REF!</definedName>
    <definedName name="total_yield_per_RTK_1986">[15]Global!#REF!</definedName>
    <definedName name="total_yield_per_RTK_1987" localSheetId="4">[15]Global!#REF!</definedName>
    <definedName name="total_yield_per_RTK_1987" localSheetId="17">[15]Global!#REF!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5">[15]Global!#REF!</definedName>
    <definedName name="total_yield_per_RTK_1987">[15]Global!#REF!</definedName>
    <definedName name="total_yield_per_RTK_1988" localSheetId="4">[15]Global!#REF!</definedName>
    <definedName name="total_yield_per_RTK_1988" localSheetId="17">[15]Global!#REF!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5">[15]Global!#REF!</definedName>
    <definedName name="total_yield_per_RTK_1988">[15]Global!#REF!</definedName>
    <definedName name="total_yield_per_RTK_1989" localSheetId="4">[15]Global!#REF!</definedName>
    <definedName name="total_yield_per_RTK_1989" localSheetId="17">[15]Global!#REF!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5">[15]Global!#REF!</definedName>
    <definedName name="total_yield_per_RTK_1989">[15]Global!#REF!</definedName>
    <definedName name="total_yield_per_RTK_1990" localSheetId="4">[15]Global!#REF!</definedName>
    <definedName name="total_yield_per_RTK_1990" localSheetId="17">[15]Global!#REF!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5">[15]Global!#REF!</definedName>
    <definedName name="total_yield_per_RTK_1990">[15]Global!#REF!</definedName>
    <definedName name="total_yield_per_RTK_1991" localSheetId="4">[15]Global!#REF!</definedName>
    <definedName name="total_yield_per_RTK_1991" localSheetId="17">[15]Global!#REF!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5">[15]Global!#REF!</definedName>
    <definedName name="total_yield_per_RTK_1991">[15]Global!#REF!</definedName>
    <definedName name="total_yield_per_RTK_1992" localSheetId="4">[15]Global!#REF!</definedName>
    <definedName name="total_yield_per_RTK_1992" localSheetId="17">[15]Global!#REF!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5">[15]Global!#REF!</definedName>
    <definedName name="total_yield_per_RTK_1992">[15]Global!#REF!</definedName>
    <definedName name="total_yield_per_RTK_1993" localSheetId="4">[15]Global!#REF!</definedName>
    <definedName name="total_yield_per_RTK_1993" localSheetId="17">[15]Global!#REF!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5">[15]Global!#REF!</definedName>
    <definedName name="total_yield_per_RTK_1993">[15]Global!#REF!</definedName>
    <definedName name="total_yield_per_RTK_1994" localSheetId="4">[15]Global!#REF!</definedName>
    <definedName name="total_yield_per_RTK_1994" localSheetId="17">[15]Global!#REF!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5">[15]Global!#REF!</definedName>
    <definedName name="total_yield_per_RTK_1994">[15]Global!#REF!</definedName>
    <definedName name="total_yield_per_RTK_1995" localSheetId="4">[15]Global!#REF!</definedName>
    <definedName name="total_yield_per_RTK_1995" localSheetId="17">[15]Global!#REF!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5">[15]Global!#REF!</definedName>
    <definedName name="total_yield_per_RTK_1995">[15]Global!#REF!</definedName>
    <definedName name="total_yield_per_RTK_1996" localSheetId="4">[15]Global!#REF!</definedName>
    <definedName name="total_yield_per_RTK_1996" localSheetId="17">[15]Global!#REF!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5">[15]Global!#REF!</definedName>
    <definedName name="total_yield_per_RTK_1996">[15]Global!#REF!</definedName>
    <definedName name="total_yield_per_RTK_1997" localSheetId="4">[15]Global!#REF!</definedName>
    <definedName name="total_yield_per_RTK_1997" localSheetId="17">[15]Global!#REF!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5">[15]Global!#REF!</definedName>
    <definedName name="total_yield_per_RTK_1997">[15]Global!#REF!</definedName>
    <definedName name="total_yield_per_RTK_1998" localSheetId="4">[15]Global!#REF!</definedName>
    <definedName name="total_yield_per_RTK_1998" localSheetId="17">[15]Global!#REF!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5">[15]Global!#REF!</definedName>
    <definedName name="total_yield_per_RTK_1998">[15]Global!#REF!</definedName>
    <definedName name="total_yield_per_RTK_1999" localSheetId="4">[15]Global!#REF!</definedName>
    <definedName name="total_yield_per_RTK_1999" localSheetId="17">[15]Global!#REF!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5">[15]Global!#REF!</definedName>
    <definedName name="total_yield_per_RTK_1999">[15]Global!#REF!</definedName>
    <definedName name="total_yield_per_RTK_2000" localSheetId="4">[15]Global!#REF!</definedName>
    <definedName name="total_yield_per_RTK_2000" localSheetId="17">[15]Global!#REF!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5">[15]Global!#REF!</definedName>
    <definedName name="total_yield_per_RTK_2000">[15]Global!#REF!</definedName>
    <definedName name="total_yield_per_RTK_2001" localSheetId="4">[15]Global!#REF!</definedName>
    <definedName name="total_yield_per_RTK_2001" localSheetId="17">[15]Global!#REF!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5">[15]Global!#REF!</definedName>
    <definedName name="total_yield_per_RTK_2001">[15]Global!#REF!</definedName>
    <definedName name="total_yield_per_RTK_2002" localSheetId="4">[15]Global!#REF!</definedName>
    <definedName name="total_yield_per_RTK_2002" localSheetId="17">[15]Global!#REF!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5">[15]Global!#REF!</definedName>
    <definedName name="total_yield_per_RTK_2002">[15]Global!#REF!</definedName>
    <definedName name="total_yield_per_RTK_2003" localSheetId="4">[15]Global!#REF!</definedName>
    <definedName name="total_yield_per_RTK_2003" localSheetId="17">[15]Global!#REF!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5">[15]Global!#REF!</definedName>
    <definedName name="total_yield_per_RTK_2003">[15]Global!#REF!</definedName>
    <definedName name="total_yield_per_RTK_2004" localSheetId="4">[15]Global!#REF!</definedName>
    <definedName name="total_yield_per_RTK_2004" localSheetId="17">[15]Global!#REF!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5">[15]Global!#REF!</definedName>
    <definedName name="total_yield_per_RTK_2004">[15]Global!#REF!</definedName>
    <definedName name="total_yield_per_RTK_2005" localSheetId="4">[15]Global!#REF!</definedName>
    <definedName name="total_yield_per_RTK_2005" localSheetId="17">[15]Global!#REF!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5">[15]Global!#REF!</definedName>
    <definedName name="total_yield_per_RTK_2005">[15]Global!#REF!</definedName>
    <definedName name="total_yield_per_RTK_2006" localSheetId="4">[15]Global!#REF!</definedName>
    <definedName name="total_yield_per_RTK_2006" localSheetId="17">[15]Global!#REF!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5">[15]Global!#REF!</definedName>
    <definedName name="total_yield_per_RTK_2006">[15]Global!#REF!</definedName>
    <definedName name="total_yield_per_RTK_2007" localSheetId="4">[15]Global!#REF!</definedName>
    <definedName name="total_yield_per_RTK_2007" localSheetId="17">[15]Global!#REF!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5">[15]Global!#REF!</definedName>
    <definedName name="total_yield_per_RTK_2007">[15]Global!#REF!</definedName>
    <definedName name="total_yield_per_RTK_2008" localSheetId="4">[15]Global!#REF!</definedName>
    <definedName name="total_yield_per_RTK_2008" localSheetId="17">[15]Global!#REF!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5">[15]Global!#REF!</definedName>
    <definedName name="total_yield_per_RTK_2008">[15]Global!#REF!</definedName>
    <definedName name="total_yield_per_RTK_2009" localSheetId="4">[15]Global!#REF!</definedName>
    <definedName name="total_yield_per_RTK_2009" localSheetId="17">[15]Global!#REF!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5">[15]Global!#REF!</definedName>
    <definedName name="total_yield_per_RTK_2009">[15]Global!#REF!</definedName>
    <definedName name="total_yield_per_RTK_2010" localSheetId="4">[15]Global!#REF!</definedName>
    <definedName name="total_yield_per_RTK_2010" localSheetId="17">[15]Global!#REF!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5">[15]Global!#REF!</definedName>
    <definedName name="total_yield_per_RTK_2010">[15]Global!#REF!</definedName>
    <definedName name="total_yield_per_RTK_comm" localSheetId="4">[15]Global!#REF!</definedName>
    <definedName name="total_yield_per_RTK_comm" localSheetId="17">[15]Global!#REF!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5">[15]Global!#REF!</definedName>
    <definedName name="total_yield_per_RTK_comm">[15]Global!#REF!</definedName>
    <definedName name="total_yield_RTM_1985" localSheetId="4">[15]Global!#REF!</definedName>
    <definedName name="total_yield_RTM_1985" localSheetId="17">[15]Global!#REF!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5">[15]Global!#REF!</definedName>
    <definedName name="total_yield_RTM_1985">[15]Global!#REF!</definedName>
    <definedName name="total_yield_RTM_1986" localSheetId="4">[15]Global!#REF!</definedName>
    <definedName name="total_yield_RTM_1986" localSheetId="17">[15]Global!#REF!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5">[15]Global!#REF!</definedName>
    <definedName name="total_yield_RTM_1986">[15]Global!#REF!</definedName>
    <definedName name="total_yield_RTM_1987" localSheetId="4">[15]Global!#REF!</definedName>
    <definedName name="total_yield_RTM_1987" localSheetId="17">[15]Global!#REF!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5">[15]Global!#REF!</definedName>
    <definedName name="total_yield_RTM_1987">[15]Global!#REF!</definedName>
    <definedName name="total_yield_RTM_1988" localSheetId="4">[15]Global!#REF!</definedName>
    <definedName name="total_yield_RTM_1988" localSheetId="17">[15]Global!#REF!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5">[15]Global!#REF!</definedName>
    <definedName name="total_yield_RTM_1988">[15]Global!#REF!</definedName>
    <definedName name="total_yield_RTM_1989" localSheetId="4">[15]Global!#REF!</definedName>
    <definedName name="total_yield_RTM_1989" localSheetId="17">[15]Global!#REF!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5">[15]Global!#REF!</definedName>
    <definedName name="total_yield_RTM_1989">[15]Global!#REF!</definedName>
    <definedName name="total_yield_RTM_1990" localSheetId="4">[15]Global!#REF!</definedName>
    <definedName name="total_yield_RTM_1990" localSheetId="17">[15]Global!#REF!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5">[15]Global!#REF!</definedName>
    <definedName name="total_yield_RTM_1990">[15]Global!#REF!</definedName>
    <definedName name="total_yield_RTM_1991" localSheetId="4">[15]Global!#REF!</definedName>
    <definedName name="total_yield_RTM_1991" localSheetId="17">[15]Global!#REF!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5">[15]Global!#REF!</definedName>
    <definedName name="total_yield_RTM_1991">[15]Global!#REF!</definedName>
    <definedName name="total_yield_RTM_1992" localSheetId="4">[15]Global!#REF!</definedName>
    <definedName name="total_yield_RTM_1992" localSheetId="17">[15]Global!#REF!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5">[15]Global!#REF!</definedName>
    <definedName name="total_yield_RTM_1992">[15]Global!#REF!</definedName>
    <definedName name="total_yield_RTM_1993" localSheetId="4">[15]Global!#REF!</definedName>
    <definedName name="total_yield_RTM_1993" localSheetId="17">[15]Global!#REF!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5">[15]Global!#REF!</definedName>
    <definedName name="total_yield_RTM_1993">[15]Global!#REF!</definedName>
    <definedName name="total_yield_RTM_1994" localSheetId="4">[15]Global!#REF!</definedName>
    <definedName name="total_yield_RTM_1994" localSheetId="17">[15]Global!#REF!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5">[15]Global!#REF!</definedName>
    <definedName name="total_yield_RTM_1994">[15]Global!#REF!</definedName>
    <definedName name="total_yield_RTM_1995" localSheetId="4">[15]Global!#REF!</definedName>
    <definedName name="total_yield_RTM_1995" localSheetId="17">[15]Global!#REF!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5">[15]Global!#REF!</definedName>
    <definedName name="total_yield_RTM_1995">[15]Global!#REF!</definedName>
    <definedName name="total_yield_RTM_1996" localSheetId="4">[15]Global!#REF!</definedName>
    <definedName name="total_yield_RTM_1996" localSheetId="17">[15]Global!#REF!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5">[15]Global!#REF!</definedName>
    <definedName name="total_yield_RTM_1996">[15]Global!#REF!</definedName>
    <definedName name="total_yield_RTM_1997" localSheetId="4">[15]Global!#REF!</definedName>
    <definedName name="total_yield_RTM_1997" localSheetId="17">[15]Global!#REF!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5">[15]Global!#REF!</definedName>
    <definedName name="total_yield_RTM_1997">[15]Global!#REF!</definedName>
    <definedName name="total_yield_RTM_1998" localSheetId="4">[15]Global!#REF!</definedName>
    <definedName name="total_yield_RTM_1998" localSheetId="17">[15]Global!#REF!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5">[15]Global!#REF!</definedName>
    <definedName name="total_yield_RTM_1998">[15]Global!#REF!</definedName>
    <definedName name="total_yield_RTM_1999" localSheetId="4">[15]Global!#REF!</definedName>
    <definedName name="total_yield_RTM_1999" localSheetId="17">[15]Global!#REF!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5">[15]Global!#REF!</definedName>
    <definedName name="total_yield_RTM_1999">[15]Global!#REF!</definedName>
    <definedName name="total_yield_RTM_2000" localSheetId="4">[15]Global!#REF!</definedName>
    <definedName name="total_yield_RTM_2000" localSheetId="17">[15]Global!#REF!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5">[15]Global!#REF!</definedName>
    <definedName name="total_yield_RTM_2000">[15]Global!#REF!</definedName>
    <definedName name="total_yield_RTM_2001" localSheetId="4">[15]Global!#REF!</definedName>
    <definedName name="total_yield_RTM_2001" localSheetId="17">[15]Global!#REF!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5">[15]Global!#REF!</definedName>
    <definedName name="total_yield_RTM_2001">[15]Global!#REF!</definedName>
    <definedName name="total_yield_RTM_2002" localSheetId="4">[15]Global!#REF!</definedName>
    <definedName name="total_yield_RTM_2002" localSheetId="17">[15]Global!#REF!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5">[15]Global!#REF!</definedName>
    <definedName name="total_yield_RTM_2002">[15]Global!#REF!</definedName>
    <definedName name="total_yield_RTM_2003" localSheetId="4">[15]Global!#REF!</definedName>
    <definedName name="total_yield_RTM_2003" localSheetId="17">[15]Global!#REF!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5">[15]Global!#REF!</definedName>
    <definedName name="total_yield_RTM_2003">[15]Global!#REF!</definedName>
    <definedName name="total_yield_RTM_2004" localSheetId="4">[15]Global!#REF!</definedName>
    <definedName name="total_yield_RTM_2004" localSheetId="17">[15]Global!#REF!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5">[15]Global!#REF!</definedName>
    <definedName name="total_yield_RTM_2004">[15]Global!#REF!</definedName>
    <definedName name="total_yield_RTM_2005" localSheetId="4">[15]Global!#REF!</definedName>
    <definedName name="total_yield_RTM_2005" localSheetId="17">[15]Global!#REF!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5">[15]Global!#REF!</definedName>
    <definedName name="total_yield_RTM_2005">[15]Global!#REF!</definedName>
    <definedName name="total_yield_RTM_2006" localSheetId="4">[15]Global!#REF!</definedName>
    <definedName name="total_yield_RTM_2006" localSheetId="17">[15]Global!#REF!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5">[15]Global!#REF!</definedName>
    <definedName name="total_yield_RTM_2006">[15]Global!#REF!</definedName>
    <definedName name="total_yield_RTM_2007" localSheetId="4">[15]Global!#REF!</definedName>
    <definedName name="total_yield_RTM_2007" localSheetId="17">[15]Global!#REF!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5">[15]Global!#REF!</definedName>
    <definedName name="total_yield_RTM_2007">[15]Global!#REF!</definedName>
    <definedName name="total_yield_RTM_2008" localSheetId="4">[15]Global!#REF!</definedName>
    <definedName name="total_yield_RTM_2008" localSheetId="17">[15]Global!#REF!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5">[15]Global!#REF!</definedName>
    <definedName name="total_yield_RTM_2008">[15]Global!#REF!</definedName>
    <definedName name="total_yield_RTM_2009" localSheetId="4">[15]Global!#REF!</definedName>
    <definedName name="total_yield_RTM_2009" localSheetId="17">[15]Global!#REF!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5">[15]Global!#REF!</definedName>
    <definedName name="total_yield_RTM_2009">[15]Global!#REF!</definedName>
    <definedName name="total_yield_RTM_2010" localSheetId="4">[15]Global!#REF!</definedName>
    <definedName name="total_yield_RTM_2010" localSheetId="17">[15]Global!#REF!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5">[15]Global!#REF!</definedName>
    <definedName name="total_yield_RTM_2010">[15]Global!#REF!</definedName>
    <definedName name="total_yield_RTM_comm" localSheetId="4">[15]Global!#REF!</definedName>
    <definedName name="total_yield_RTM_comm" localSheetId="17">[15]Global!#REF!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5">[15]Global!#REF!</definedName>
    <definedName name="total_yield_RTM_comm">[15]Global!#REF!</definedName>
    <definedName name="TotalDBArea" localSheetId="4">'[11]A table'!$AM$2:$DP$9,'[11]A table'!$AM$16,'[11]A table'!$AM$20:$AU$21,'[11]A table'!#REF!,'[11]A table'!#REF!,'[11]A table'!#REF!,'[11]A table'!#REF!</definedName>
    <definedName name="TotalDBArea" localSheetId="17">'[11]A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5">'[11]A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7">#REF!</definedName>
    <definedName name="TPROF" localSheetId="5">#REF!</definedName>
    <definedName name="TPROF" localSheetId="9">#REF!</definedName>
    <definedName name="TPROF" localSheetId="2">#REF!</definedName>
    <definedName name="TPROF" localSheetId="25">#REF!</definedName>
    <definedName name="TPROF">#REF!</definedName>
    <definedName name="Travel_Retail___USWHS5" localSheetId="4">#REF!</definedName>
    <definedName name="Travel_Retail___USWHS5" localSheetId="17">#REF!</definedName>
    <definedName name="Travel_Retail___USWHS5" localSheetId="5">#REF!</definedName>
    <definedName name="Travel_Retail___USWHS5" localSheetId="9">#REF!</definedName>
    <definedName name="Travel_Retail___USWHS5" localSheetId="2">#REF!</definedName>
    <definedName name="Travel_Retail___USWHS5" localSheetId="25">#REF!</definedName>
    <definedName name="Travel_Retail___USWHS5">#REF!</definedName>
    <definedName name="turnover" localSheetId="4">'[3]DCF old'!#REF!</definedName>
    <definedName name="turnover" localSheetId="17">'[3]DCF old'!#REF!</definedName>
    <definedName name="turnover" localSheetId="5">'[3]DCF old'!#REF!</definedName>
    <definedName name="turnover" localSheetId="9">'[3]DCF old'!#REF!</definedName>
    <definedName name="turnover" localSheetId="2">'[3]DCF old'!#REF!</definedName>
    <definedName name="turnover" localSheetId="25">'[3]DCF old'!#REF!</definedName>
    <definedName name="turnover">'[3]DCF old'!#REF!</definedName>
    <definedName name="TypeOfTable">"Industry"</definedName>
    <definedName name="u" localSheetId="4">#REF!</definedName>
    <definedName name="u" localSheetId="17">#REF!</definedName>
    <definedName name="u" localSheetId="5">#REF!</definedName>
    <definedName name="u" localSheetId="9">#REF!</definedName>
    <definedName name="u" localSheetId="2">#REF!</definedName>
    <definedName name="u" localSheetId="25">#REF!</definedName>
    <definedName name="u">#REF!</definedName>
    <definedName name="UK" localSheetId="4">#REF!</definedName>
    <definedName name="UK" localSheetId="17">#REF!</definedName>
    <definedName name="UK" localSheetId="5">#REF!</definedName>
    <definedName name="UK" localSheetId="9">#REF!</definedName>
    <definedName name="UK" localSheetId="2">#REF!</definedName>
    <definedName name="UK" localSheetId="25">#REF!</definedName>
    <definedName name="UK">#REF!</definedName>
    <definedName name="UK_w" localSheetId="4">#REF!</definedName>
    <definedName name="UK_w" localSheetId="17">#REF!</definedName>
    <definedName name="UK_w" localSheetId="5">#REF!</definedName>
    <definedName name="UK_w" localSheetId="9">#REF!</definedName>
    <definedName name="UK_w" localSheetId="2">#REF!</definedName>
    <definedName name="UK_w" localSheetId="25">#REF!</definedName>
    <definedName name="UK_w">#REF!</definedName>
    <definedName name="unisum" localSheetId="4">#REF!</definedName>
    <definedName name="unisum" localSheetId="17">#REF!</definedName>
    <definedName name="unisum" localSheetId="5">#REF!</definedName>
    <definedName name="unisum" localSheetId="9">#REF!</definedName>
    <definedName name="unisum" localSheetId="2">#REF!</definedName>
    <definedName name="unisum" localSheetId="25">#REF!</definedName>
    <definedName name="unisum">#REF!</definedName>
    <definedName name="unit" localSheetId="4">#REF!</definedName>
    <definedName name="unit" localSheetId="17">#REF!</definedName>
    <definedName name="unit" localSheetId="5">#REF!</definedName>
    <definedName name="unit" localSheetId="9">#REF!</definedName>
    <definedName name="unit" localSheetId="2">#REF!</definedName>
    <definedName name="unit" localSheetId="25">#REF!</definedName>
    <definedName name="unit">#REF!</definedName>
    <definedName name="UNITS" localSheetId="4">#REF!</definedName>
    <definedName name="UNITS" localSheetId="17">#REF!</definedName>
    <definedName name="UNITS" localSheetId="5">#REF!</definedName>
    <definedName name="UNITS" localSheetId="9">#REF!</definedName>
    <definedName name="UNITS" localSheetId="2">#REF!</definedName>
    <definedName name="UNITS" localSheetId="25">#REF!</definedName>
    <definedName name="UNITS">#REF!</definedName>
    <definedName name="Unrestricted_equity" localSheetId="4">#REF!</definedName>
    <definedName name="Unrestricted_equity" localSheetId="17">#REF!</definedName>
    <definedName name="Unrestricted_equity" localSheetId="5">#REF!</definedName>
    <definedName name="Unrestricted_equity" localSheetId="9">#REF!</definedName>
    <definedName name="Unrestricted_equity" localSheetId="2">#REF!</definedName>
    <definedName name="Unrestricted_equity" localSheetId="25">#REF!</definedName>
    <definedName name="Unrestricted_equity">#REF!</definedName>
    <definedName name="Untaxed_reserves" localSheetId="4">#REF!</definedName>
    <definedName name="Untaxed_reserves" localSheetId="17">#REF!</definedName>
    <definedName name="Untaxed_reserves" localSheetId="5">#REF!</definedName>
    <definedName name="Untaxed_reserves" localSheetId="9">#REF!</definedName>
    <definedName name="Untaxed_reserves" localSheetId="2">#REF!</definedName>
    <definedName name="Untaxed_reserves" localSheetId="25">#REF!</definedName>
    <definedName name="Untaxed_reserves">#REF!</definedName>
    <definedName name="UpdateTable" localSheetId="4">#REF!</definedName>
    <definedName name="UpdateTable" localSheetId="17">#REF!</definedName>
    <definedName name="UpdateTable" localSheetId="5">#REF!</definedName>
    <definedName name="UpdateTable" localSheetId="9">#REF!</definedName>
    <definedName name="UpdateTable" localSheetId="2">#REF!</definedName>
    <definedName name="UpdateTable" localSheetId="25">#REF!</definedName>
    <definedName name="UpdateTable">#REF!</definedName>
    <definedName name="UppfTabell" localSheetId="4">#REF!</definedName>
    <definedName name="UppfTabell" localSheetId="17">#REF!</definedName>
    <definedName name="UppfTabell" localSheetId="5">#REF!</definedName>
    <definedName name="UppfTabell" localSheetId="9">#REF!</definedName>
    <definedName name="UppfTabell" localSheetId="2">#REF!</definedName>
    <definedName name="UppfTabell" localSheetId="25">#REF!</definedName>
    <definedName name="UppfTabell">#REF!</definedName>
    <definedName name="USD">[2]CCY!$E$762</definedName>
    <definedName name="v" localSheetId="4">#REF!</definedName>
    <definedName name="v" localSheetId="17">#REF!</definedName>
    <definedName name="v" localSheetId="5">#REF!</definedName>
    <definedName name="v" localSheetId="9">#REF!</definedName>
    <definedName name="v" localSheetId="2">#REF!</definedName>
    <definedName name="v" localSheetId="25">#REF!</definedName>
    <definedName name="v">#REF!</definedName>
    <definedName name="va" localSheetId="4">#REF!</definedName>
    <definedName name="va" localSheetId="17">#REF!</definedName>
    <definedName name="va" localSheetId="5">#REF!</definedName>
    <definedName name="va" localSheetId="9">#REF!</definedName>
    <definedName name="va" localSheetId="2">#REF!</definedName>
    <definedName name="va" localSheetId="25">#REF!</definedName>
    <definedName name="va">#REF!</definedName>
    <definedName name="val_sum" localSheetId="4">#REF!</definedName>
    <definedName name="val_sum" localSheetId="17">#REF!</definedName>
    <definedName name="val_sum" localSheetId="5">#REF!</definedName>
    <definedName name="val_sum" localSheetId="9">#REF!</definedName>
    <definedName name="val_sum" localSheetId="2">#REF!</definedName>
    <definedName name="val_sum" localSheetId="25">#REF!</definedName>
    <definedName name="val_sum">#REF!</definedName>
    <definedName name="VALID_FORMATS" localSheetId="4">#REF!</definedName>
    <definedName name="VALID_FORMATS" localSheetId="17">#REF!</definedName>
    <definedName name="VALID_FORMATS" localSheetId="5">#REF!</definedName>
    <definedName name="VALID_FORMATS" localSheetId="9">#REF!</definedName>
    <definedName name="VALID_FORMATS" localSheetId="2">#REF!</definedName>
    <definedName name="VALID_FORMATS" localSheetId="25">#REF!</definedName>
    <definedName name="VALID_FORMATS">#REF!</definedName>
    <definedName name="Valuation" localSheetId="4">#REF!</definedName>
    <definedName name="Valuation" localSheetId="17">#REF!</definedName>
    <definedName name="Valuation" localSheetId="5">#REF!</definedName>
    <definedName name="Valuation" localSheetId="9">#REF!</definedName>
    <definedName name="Valuation" localSheetId="2">#REF!</definedName>
    <definedName name="Valuation" localSheetId="25">#REF!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7">#REF!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5">#REF!</definedName>
    <definedName name="Variation_in_other_provisions">#REF!</definedName>
    <definedName name="Variation_in_Pension_Provisions" localSheetId="4">#REF!</definedName>
    <definedName name="Variation_in_Pension_Provisions" localSheetId="17">#REF!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5">#REF!</definedName>
    <definedName name="Variation_in_Pension_Provisions">#REF!</definedName>
    <definedName name="Variation_Special_reserve" localSheetId="4">#REF!</definedName>
    <definedName name="Variation_Special_reserve" localSheetId="17">#REF!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5">#REF!</definedName>
    <definedName name="Variation_Special_reserve">#REF!</definedName>
    <definedName name="vdf_lookup_table">'[9]VDF data'!$A$1:$FW$937</definedName>
    <definedName name="version" localSheetId="4">#REF!</definedName>
    <definedName name="version" localSheetId="17">#REF!</definedName>
    <definedName name="version" localSheetId="5">#REF!</definedName>
    <definedName name="version" localSheetId="9">#REF!</definedName>
    <definedName name="version" localSheetId="2">#REF!</definedName>
    <definedName name="version" localSheetId="25">#REF!</definedName>
    <definedName name="version">#REF!</definedName>
    <definedName name="vite" localSheetId="4">[4]Börskurser!#REF!</definedName>
    <definedName name="vite" localSheetId="17">[4]Börskurser!#REF!</definedName>
    <definedName name="vite" localSheetId="5">[4]Börskurser!#REF!</definedName>
    <definedName name="vite" localSheetId="9">[4]Börskurser!#REF!</definedName>
    <definedName name="vite" localSheetId="2">[4]Börskurser!#REF!</definedName>
    <definedName name="vite" localSheetId="25">[4]Börskurser!#REF!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7">'[3]DCF old'!#REF!</definedName>
    <definedName name="wacc_old" localSheetId="5">'[3]DCF old'!#REF!</definedName>
    <definedName name="wacc_old" localSheetId="9">'[3]DCF old'!#REF!</definedName>
    <definedName name="wacc_old" localSheetId="2">'[3]DCF old'!#REF!</definedName>
    <definedName name="wacc_old" localSheetId="25">'[3]DCF old'!#REF!</definedName>
    <definedName name="wacc_old">'[3]DCF old'!#REF!</definedName>
    <definedName name="WACC_option" localSheetId="4">#REF!</definedName>
    <definedName name="WACC_option" localSheetId="17">#REF!</definedName>
    <definedName name="WACC_option" localSheetId="5">#REF!</definedName>
    <definedName name="WACC_option" localSheetId="9">#REF!</definedName>
    <definedName name="WACC_option" localSheetId="2">#REF!</definedName>
    <definedName name="WACC_option" localSheetId="25">#REF!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7">[8]WACC_VDF!#REF!</definedName>
    <definedName name="WACC_P_8" localSheetId="5">[8]WACC_VDF!#REF!</definedName>
    <definedName name="WACC_P_8" localSheetId="9">[8]WACC_VDF!#REF!</definedName>
    <definedName name="WACC_P_8" localSheetId="2">[8]WACC_VDF!#REF!</definedName>
    <definedName name="WACC_P_8" localSheetId="25">[8]WACC_VDF!#REF!</definedName>
    <definedName name="WACC_P_8">[8]WACC_VDF!#REF!</definedName>
    <definedName name="WACC_P_9">[8]WACC_VDF!$U$12</definedName>
    <definedName name="wacc2">'[3]DCF old'!$E$44</definedName>
    <definedName name="Wages_incl_soc.costs" localSheetId="4">#REF!</definedName>
    <definedName name="Wages_incl_soc.costs" localSheetId="17">#REF!</definedName>
    <definedName name="Wages_incl_soc.costs" localSheetId="5">#REF!</definedName>
    <definedName name="Wages_incl_soc.costs" localSheetId="9">#REF!</definedName>
    <definedName name="Wages_incl_soc.costs" localSheetId="2">#REF!</definedName>
    <definedName name="Wages_incl_soc.costs" localSheetId="25">#REF!</definedName>
    <definedName name="Wages_incl_soc.costs">#REF!</definedName>
    <definedName name="WARRANTSYE" localSheetId="4">'[11]A table'!#REF!</definedName>
    <definedName name="WARRANTSYE" localSheetId="17">'[11]A table'!#REF!</definedName>
    <definedName name="WARRANTSYE" localSheetId="5">'[11]A table'!#REF!</definedName>
    <definedName name="WARRANTSYE" localSheetId="9">'[11]A table'!#REF!</definedName>
    <definedName name="WARRANTSYE" localSheetId="2">'[11]A table'!#REF!</definedName>
    <definedName name="WARRANTSYE" localSheetId="25">'[11]A table'!#REF!</definedName>
    <definedName name="WARRANTSYE">'[11]A table'!#REF!</definedName>
    <definedName name="wc_00" localSheetId="4">#REF!</definedName>
    <definedName name="wc_00" localSheetId="17">#REF!</definedName>
    <definedName name="wc_00" localSheetId="5">#REF!</definedName>
    <definedName name="wc_00" localSheetId="9">#REF!</definedName>
    <definedName name="wc_00" localSheetId="2">#REF!</definedName>
    <definedName name="wc_00" localSheetId="25">#REF!</definedName>
    <definedName name="wc_00">#REF!</definedName>
    <definedName name="wc_01">[1]CASINO2!$U$570</definedName>
    <definedName name="wc_02">[1]CASINO2!$V$570</definedName>
    <definedName name="wc_03">[1]CASINO2!$W$570</definedName>
    <definedName name="wc_99" localSheetId="4">#REF!</definedName>
    <definedName name="wc_99" localSheetId="17">#REF!</definedName>
    <definedName name="wc_99" localSheetId="5">#REF!</definedName>
    <definedName name="wc_99" localSheetId="9">#REF!</definedName>
    <definedName name="wc_99" localSheetId="2">#REF!</definedName>
    <definedName name="wc_99" localSheetId="25">#REF!</definedName>
    <definedName name="wc_99">#REF!</definedName>
    <definedName name="wc_chg" localSheetId="4">'[3]DCF old'!#REF!</definedName>
    <definedName name="wc_chg" localSheetId="17">'[3]DCF old'!#REF!</definedName>
    <definedName name="wc_chg" localSheetId="5">'[3]DCF old'!#REF!</definedName>
    <definedName name="wc_chg" localSheetId="9">'[3]DCF old'!#REF!</definedName>
    <definedName name="wc_chg" localSheetId="2">'[3]DCF old'!#REF!</definedName>
    <definedName name="wc_chg" localSheetId="25">'[3]DCF old'!#REF!</definedName>
    <definedName name="wc_chg">'[3]DCF old'!#REF!</definedName>
    <definedName name="wc_inv_chg">'[3]DCF old'!$I$18:$U$18</definedName>
    <definedName name="wc_s00" localSheetId="4">#REF!</definedName>
    <definedName name="wc_s00" localSheetId="17">#REF!</definedName>
    <definedName name="wc_s00" localSheetId="5">#REF!</definedName>
    <definedName name="wc_s00" localSheetId="9">#REF!</definedName>
    <definedName name="wc_s00" localSheetId="2">#REF!</definedName>
    <definedName name="wc_s00" localSheetId="25">#REF!</definedName>
    <definedName name="wc_s00">#REF!</definedName>
    <definedName name="wc_s01" localSheetId="4">#REF!</definedName>
    <definedName name="wc_s01" localSheetId="17">#REF!</definedName>
    <definedName name="wc_s01" localSheetId="5">#REF!</definedName>
    <definedName name="wc_s01" localSheetId="9">#REF!</definedName>
    <definedName name="wc_s01" localSheetId="2">#REF!</definedName>
    <definedName name="wc_s01" localSheetId="25">#REF!</definedName>
    <definedName name="wc_s01">#REF!</definedName>
    <definedName name="wc_s02" localSheetId="4">#REF!</definedName>
    <definedName name="wc_s02" localSheetId="17">#REF!</definedName>
    <definedName name="wc_s02" localSheetId="5">#REF!</definedName>
    <definedName name="wc_s02" localSheetId="9">#REF!</definedName>
    <definedName name="wc_s02" localSheetId="2">#REF!</definedName>
    <definedName name="wc_s02" localSheetId="25">#REF!</definedName>
    <definedName name="wc_s02">#REF!</definedName>
    <definedName name="wc_s03">[1]CASINO2!$W$571</definedName>
    <definedName name="wc_s99" localSheetId="4">#REF!</definedName>
    <definedName name="wc_s99" localSheetId="17">#REF!</definedName>
    <definedName name="wc_s99" localSheetId="5">#REF!</definedName>
    <definedName name="wc_s99" localSheetId="9">#REF!</definedName>
    <definedName name="wc_s99" localSheetId="2">#REF!</definedName>
    <definedName name="wc_s99" localSheetId="25">#REF!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7">#REF!</definedName>
    <definedName name="xp_choose_report" localSheetId="5">#REF!</definedName>
    <definedName name="xp_choose_report" localSheetId="9">#REF!</definedName>
    <definedName name="xp_choose_report" localSheetId="2">#REF!</definedName>
    <definedName name="xp_choose_report" localSheetId="25">#REF!</definedName>
    <definedName name="xp_choose_report">#REF!</definedName>
    <definedName name="xp_choose_report_adr" localSheetId="4">#REF!</definedName>
    <definedName name="xp_choose_report_adr" localSheetId="17">#REF!</definedName>
    <definedName name="xp_choose_report_adr" localSheetId="5">#REF!</definedName>
    <definedName name="xp_choose_report_adr" localSheetId="9">#REF!</definedName>
    <definedName name="xp_choose_report_adr" localSheetId="2">#REF!</definedName>
    <definedName name="xp_choose_report_adr" localSheetId="25">#REF!</definedName>
    <definedName name="xp_choose_report_adr">#REF!</definedName>
    <definedName name="xp_ExportFinKeys" localSheetId="4">[3]Export!#REF!</definedName>
    <definedName name="xp_ExportFinKeys" localSheetId="17">[3]Export!#REF!</definedName>
    <definedName name="xp_ExportFinKeys" localSheetId="5">[3]Export!#REF!</definedName>
    <definedName name="xp_ExportFinKeys" localSheetId="9">[3]Export!#REF!</definedName>
    <definedName name="xp_ExportFinKeys" localSheetId="2">[3]Export!#REF!</definedName>
    <definedName name="xp_ExportFinKeys" localSheetId="25">[3]Export!#REF!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7">'[3]DCF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5">'[3]DCF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7">'[3]DCF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5">'[3]DCF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7">'[3]DCF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5">'[3]DCF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7">#REF!</definedName>
    <definedName name="xp_menu_report" localSheetId="5">#REF!</definedName>
    <definedName name="xp_menu_report" localSheetId="9">#REF!</definedName>
    <definedName name="xp_menu_report" localSheetId="2">#REF!</definedName>
    <definedName name="xp_menu_report" localSheetId="25">#REF!</definedName>
    <definedName name="xp_menu_report">#REF!</definedName>
    <definedName name="xp_quarter" localSheetId="4">'[3]DCF old'!#REF!,'[3]DCF old'!#REF!</definedName>
    <definedName name="xp_quarter" localSheetId="17">'[3]DCF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5">'[3]DCF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7">'[3]DCF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5">'[3]DCF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7">#REF!</definedName>
    <definedName name="y" localSheetId="5">#REF!</definedName>
    <definedName name="y" localSheetId="9">#REF!</definedName>
    <definedName name="y" localSheetId="2">#REF!</definedName>
    <definedName name="y" localSheetId="25">#REF!</definedName>
    <definedName name="y">#REF!</definedName>
    <definedName name="year">'[3]DCF old'!$H$1:$W$1</definedName>
    <definedName name="Year_End_Net_Cash____Debt" localSheetId="4">#REF!</definedName>
    <definedName name="Year_End_Net_Cash____Debt" localSheetId="17">#REF!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5">#REF!</definedName>
    <definedName name="Year_End_Net_Cash____Debt">#REF!</definedName>
    <definedName name="Year_End_Number_of_Employees" localSheetId="4">#REF!</definedName>
    <definedName name="Year_End_Number_of_Employees" localSheetId="17">#REF!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5">#REF!</definedName>
    <definedName name="Year_End_Number_of_Employees">#REF!</definedName>
    <definedName name="year1" localSheetId="4">#REF!</definedName>
    <definedName name="year1" localSheetId="17">#REF!</definedName>
    <definedName name="year1" localSheetId="5">#REF!</definedName>
    <definedName name="year1" localSheetId="9">#REF!</definedName>
    <definedName name="year1" localSheetId="2">#REF!</definedName>
    <definedName name="year1" localSheetId="25">#REF!</definedName>
    <definedName name="year1">#REF!</definedName>
    <definedName name="year2" localSheetId="4">#REF!</definedName>
    <definedName name="year2" localSheetId="17">#REF!</definedName>
    <definedName name="year2" localSheetId="5">#REF!</definedName>
    <definedName name="year2" localSheetId="9">#REF!</definedName>
    <definedName name="year2" localSheetId="2">#REF!</definedName>
    <definedName name="year2" localSheetId="25">#REF!</definedName>
    <definedName name="year2">#REF!</definedName>
    <definedName name="year3" localSheetId="4">#REF!</definedName>
    <definedName name="year3" localSheetId="17">#REF!</definedName>
    <definedName name="year3" localSheetId="5">#REF!</definedName>
    <definedName name="year3" localSheetId="9">#REF!</definedName>
    <definedName name="year3" localSheetId="2">#REF!</definedName>
    <definedName name="year3" localSheetId="25">#REF!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7">#REF!</definedName>
    <definedName name="z" localSheetId="5">#REF!</definedName>
    <definedName name="z" localSheetId="9">#REF!</definedName>
    <definedName name="z" localSheetId="2">#REF!</definedName>
    <definedName name="z" localSheetId="25">#REF!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6" i="54" l="1"/>
  <c r="U64" i="54"/>
  <c r="U52" i="54"/>
  <c r="U46" i="54"/>
  <c r="U19" i="59"/>
  <c r="U18" i="59"/>
  <c r="U9" i="59"/>
  <c r="U21" i="58"/>
  <c r="U19" i="58"/>
  <c r="U15" i="58"/>
  <c r="U7" i="58"/>
  <c r="U9" i="58" s="1"/>
  <c r="U16" i="64"/>
  <c r="U8" i="64"/>
  <c r="Q48" i="68"/>
  <c r="Q47" i="68"/>
  <c r="Q46" i="68"/>
  <c r="Q36" i="68"/>
  <c r="Q24" i="68"/>
  <c r="Q23" i="68"/>
  <c r="Q11" i="68"/>
  <c r="P70" i="50"/>
  <c r="M3" i="90" l="1"/>
  <c r="S3" i="65"/>
  <c r="U39" i="54"/>
  <c r="U3" i="54"/>
  <c r="P54" i="50"/>
  <c r="P3" i="50"/>
  <c r="P24" i="69"/>
  <c r="C16" i="50"/>
  <c r="D16" i="50"/>
  <c r="E16" i="50"/>
  <c r="F16" i="50"/>
  <c r="G16" i="50"/>
  <c r="H16" i="50"/>
  <c r="I16" i="50"/>
  <c r="J16" i="50"/>
  <c r="K16" i="50"/>
  <c r="L16" i="50"/>
  <c r="M16" i="50"/>
  <c r="B16" i="50"/>
  <c r="C67" i="50"/>
  <c r="D67" i="50"/>
  <c r="E67" i="50"/>
  <c r="F67" i="50"/>
  <c r="G67" i="50"/>
  <c r="H67" i="50"/>
  <c r="J67" i="50"/>
  <c r="K67" i="50"/>
  <c r="L67" i="50"/>
  <c r="M67" i="50"/>
  <c r="B67" i="50"/>
  <c r="L11" i="90"/>
  <c r="L3" i="90" l="1"/>
  <c r="T3" i="59"/>
  <c r="T39" i="54"/>
  <c r="O24" i="69"/>
  <c r="R3" i="65"/>
  <c r="T3" i="54"/>
  <c r="O3" i="50"/>
  <c r="O54" i="50" s="1"/>
  <c r="Q30" i="65"/>
  <c r="C12" i="65" l="1"/>
  <c r="D12" i="65"/>
  <c r="E12" i="65"/>
  <c r="F12" i="65"/>
  <c r="G12" i="65"/>
  <c r="H12" i="65"/>
  <c r="I12" i="65"/>
  <c r="J12" i="65"/>
  <c r="L12" i="65"/>
  <c r="M12" i="65"/>
  <c r="N12" i="65"/>
  <c r="O12" i="65"/>
  <c r="B12" i="65"/>
  <c r="H59" i="54"/>
  <c r="I59" i="54"/>
  <c r="J59" i="54"/>
  <c r="K59" i="54"/>
  <c r="L59" i="54"/>
  <c r="M59" i="54"/>
  <c r="O59" i="54"/>
  <c r="P59" i="54"/>
  <c r="Q59" i="54"/>
  <c r="R59" i="54"/>
  <c r="G59" i="54"/>
  <c r="H56" i="54"/>
  <c r="I56" i="54"/>
  <c r="J56" i="54"/>
  <c r="K56" i="54"/>
  <c r="L56" i="54"/>
  <c r="M56" i="54"/>
  <c r="O56" i="54"/>
  <c r="P56" i="54"/>
  <c r="Q56" i="54"/>
  <c r="R56" i="54"/>
  <c r="G56" i="54"/>
  <c r="H23" i="54"/>
  <c r="I23" i="54"/>
  <c r="J23" i="54"/>
  <c r="K23" i="54"/>
  <c r="L23" i="54"/>
  <c r="M23" i="54"/>
  <c r="N23" i="54"/>
  <c r="O23" i="54"/>
  <c r="P23" i="54"/>
  <c r="Q23" i="54"/>
  <c r="R23" i="54"/>
  <c r="G23" i="54"/>
  <c r="H20" i="54"/>
  <c r="I20" i="54"/>
  <c r="J20" i="54"/>
  <c r="K20" i="54"/>
  <c r="L20" i="54"/>
  <c r="M20" i="54"/>
  <c r="N20" i="54"/>
  <c r="O20" i="54"/>
  <c r="P20" i="54"/>
  <c r="Q20" i="54"/>
  <c r="R20" i="54"/>
  <c r="G20" i="54"/>
  <c r="P9" i="65"/>
  <c r="P10" i="65"/>
  <c r="P13" i="65"/>
  <c r="P11" i="65"/>
  <c r="P18" i="65"/>
  <c r="P8" i="65"/>
  <c r="Q32" i="54"/>
  <c r="Q4" i="54"/>
  <c r="Q41" i="54"/>
  <c r="Q42" i="54"/>
  <c r="Q44" i="54"/>
  <c r="L26" i="69"/>
  <c r="C11" i="90"/>
  <c r="C7" i="90"/>
  <c r="C6" i="90"/>
  <c r="C4" i="90"/>
  <c r="G10" i="90"/>
  <c r="G13" i="90" s="1"/>
  <c r="F8" i="90"/>
  <c r="F14" i="90" s="1"/>
  <c r="D14" i="90"/>
  <c r="B8" i="90"/>
  <c r="B10" i="90" s="1"/>
  <c r="B13" i="90" s="1"/>
  <c r="B14" i="90" s="1"/>
  <c r="E10" i="90"/>
  <c r="E13" i="90" s="1"/>
  <c r="E14" i="90" s="1"/>
  <c r="F31" i="53"/>
  <c r="C8" i="90" l="1"/>
  <c r="C10" i="90"/>
  <c r="C13" i="90" s="1"/>
  <c r="C14" i="90" s="1"/>
  <c r="C40" i="69"/>
  <c r="F4" i="61" l="1"/>
  <c r="I33"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B62" i="50"/>
  <c r="C62" i="50" s="1"/>
  <c r="D62" i="50" s="1"/>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F58" i="50" s="1"/>
  <c r="B57" i="50"/>
  <c r="C57" i="50" s="1"/>
  <c r="D57" i="50" s="1"/>
  <c r="B56" i="50"/>
  <c r="C56" i="50" s="1"/>
  <c r="H7" i="50"/>
  <c r="G7" i="50"/>
  <c r="F7" i="50"/>
  <c r="E7" i="50"/>
  <c r="D7" i="50"/>
  <c r="C7" i="50"/>
  <c r="B7" i="50"/>
  <c r="I67" i="50" l="1"/>
  <c r="B58" i="50"/>
  <c r="C58" i="50"/>
  <c r="D56" i="50"/>
  <c r="E56" i="50" s="1"/>
  <c r="E62" i="50"/>
  <c r="E57" i="50"/>
  <c r="G56" i="50"/>
  <c r="H56" i="50" s="1"/>
  <c r="H58" i="50" s="1"/>
  <c r="G58" i="50"/>
  <c r="D58" i="50" l="1"/>
  <c r="E58" i="50"/>
  <c r="I7" i="50" l="1"/>
  <c r="N68" i="54" l="1"/>
  <c r="N42" i="54"/>
  <c r="N41" i="54"/>
  <c r="N43" i="54"/>
  <c r="N44" i="54"/>
  <c r="N45" i="54"/>
  <c r="N46" i="54"/>
  <c r="N48" i="54"/>
  <c r="N49" i="54"/>
  <c r="N50" i="54"/>
  <c r="N51" i="54"/>
  <c r="N52" i="54"/>
  <c r="N54" i="54"/>
  <c r="N56" i="54" s="1"/>
  <c r="N55" i="54"/>
  <c r="N57" i="54"/>
  <c r="N58" i="54"/>
  <c r="N60" i="54"/>
  <c r="N61" i="54"/>
  <c r="N62" i="54"/>
  <c r="N63" i="54"/>
  <c r="N66" i="54"/>
  <c r="N40" i="54"/>
  <c r="N32" i="54"/>
  <c r="N64" i="54"/>
  <c r="K27" i="65"/>
  <c r="K21" i="65"/>
  <c r="N59" i="54" l="1"/>
  <c r="J28" i="65"/>
  <c r="J27" i="65"/>
  <c r="K17" i="65"/>
  <c r="K19" i="65"/>
  <c r="K28" i="65" s="1"/>
  <c r="K22" i="65"/>
  <c r="K23" i="65"/>
  <c r="K9" i="65" l="1"/>
  <c r="K10" i="65"/>
  <c r="K11" i="65"/>
  <c r="K12" i="65" l="1"/>
  <c r="F5" i="73"/>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<sst xmlns="http://schemas.openxmlformats.org/spreadsheetml/2006/main" count="1647" uniqueCount="529">
  <si>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</si>
  <si>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</si>
  <si>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</si>
  <si>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</si>
  <si>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</si>
  <si>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</si>
  <si>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</si>
  <si>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</si>
  <si>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</si>
  <si>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</si>
  <si>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</si>
  <si>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</si>
  <si>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</si>
  <si>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</si>
  <si>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</si>
  <si>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</si>
  <si>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</si>
  <si>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</si>
  <si>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</si>
  <si>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</si>
  <si>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</si>
  <si>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</si>
  <si>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</si>
  <si>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</si>
  <si>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</si>
  <si>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</si>
  <si>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</si>
  <si>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</si>
  <si>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</si>
  <si>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</si>
  <si>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</si>
  <si>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</si>
  <si>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</si>
  <si>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</si>
  <si>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</si>
  <si>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</si>
  <si>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</si>
  <si>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</si>
  <si>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</si>
  <si>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</si>
  <si>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</si>
  <si>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</si>
  <si>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</si>
  <si>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</si>
  <si>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</si>
  <si>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</si>
  <si>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</si>
  <si>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</si>
  <si>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</si>
  <si>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</si>
  <si>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</si>
  <si>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</si>
  <si>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</si>
  <si>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</si>
  <si>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</si>
  <si>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</si>
  <si>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</si>
  <si>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</si>
  <si>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</si>
  <si>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</si>
  <si>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</si>
  <si>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</si>
  <si>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</si>
  <si>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</si>
  <si>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</si>
  <si>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</si>
  <si>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</si>
  <si>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</si>
  <si>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</si>
  <si>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</si>
  <si>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</si>
  <si>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</si>
  <si>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</si>
  <si>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</si>
  <si>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</si>
  <si>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</si>
  <si>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</si>
  <si>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</si>
  <si>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</si>
  <si>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</si>
  <si>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</si>
  <si>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</si>
  <si>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</si>
  <si>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</si>
  <si>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</si>
  <si>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</si>
  <si>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</si>
  <si>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</si>
  <si>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</si>
  <si>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</si>
  <si>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</si>
  <si>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</si>
  <si>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</si>
  <si>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</si>
  <si>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</si>
  <si>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</si>
  <si>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</si>
  <si>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</si>
  <si>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</si>
  <si>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</si>
  <si>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</si>
  <si>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</si>
  <si>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</si>
  <si>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</si>
  <si>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</si>
  <si>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</si>
  <si>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</si>
  <si>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</si>
  <si>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</si>
  <si>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</si>
  <si>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</si>
  <si>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Accounts receivables</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</si>
  <si>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</si>
  <si>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</si>
  <si>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</si>
  <si>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</si>
  <si>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</si>
  <si>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</si>
  <si>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</si>
  <si>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</si>
  <si>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</si>
  <si>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</si>
  <si>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</si>
  <si>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</si>
  <si>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</si>
  <si>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</si>
  <si>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</si>
  <si>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</si>
  <si>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</si>
  <si>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</si>
  <si>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</si>
  <si>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</si>
  <si>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</si>
  <si>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</si>
  <si>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</si>
  <si>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</si>
  <si>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</si>
  <si>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</si>
  <si>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</si>
  <si>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</si>
  <si>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</si>
  <si>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</si>
  <si>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</si>
  <si>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</si>
  <si>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</si>
  <si>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</si>
  <si>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</si>
  <si>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</si>
  <si>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</si>
  <si>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</si>
  <si>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</si>
  <si>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</si>
  <si>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</si>
  <si>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</si>
  <si>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</si>
  <si>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</si>
  <si>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</si>
  <si>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</si>
  <si>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</si>
  <si>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</si>
  <si>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</si>
  <si>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</si>
  <si>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</si>
  <si>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</si>
  <si>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</si>
  <si>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</si>
  <si>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</si>
  <si>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</si>
  <si>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</si>
  <si>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</si>
  <si>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</si>
  <si>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</si>
  <si>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</si>
  <si>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</si>
  <si>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</si>
  <si>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</si>
  <si>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</si>
  <si>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</si>
  <si>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</si>
  <si>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</si>
  <si>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</si>
  <si>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</si>
  <si>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</si>
  <si>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</si>
  <si>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</si>
  <si>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</si>
  <si>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</si>
  <si>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</si>
  <si>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</si>
  <si>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</si>
  <si>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</si>
  <si>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</si>
  <si>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</si>
  <si>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</si>
  <si>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</si>
  <si>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</si>
  <si>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</si>
  <si>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</si>
  <si>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</si>
  <si>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</si>
  <si>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</si>
  <si>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</si>
  <si>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</si>
  <si>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</si>
  <si>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</si>
  <si>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</si>
  <si>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</si>
  <si>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</si>
  <si>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</si>
  <si>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</si>
  <si>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</si>
  <si>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</si>
  <si>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</si>
  <si>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</si>
  <si>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</si>
  <si>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</si>
  <si>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</si>
  <si>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</si>
  <si>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</si>
  <si>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</si>
  <si>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</si>
  <si>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</si>
  <si>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</si>
  <si>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</si>
  <si>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</si>
  <si>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</si>
  <si>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</si>
  <si>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</si>
  <si>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</si>
  <si>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</si>
  <si>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</si>
  <si>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</si>
  <si>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</si>
  <si>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</si>
  <si>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</si>
  <si>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</si>
  <si>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</si>
  <si>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</si>
  <si>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</si>
  <si>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</si>
  <si>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</si>
  <si>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</si>
  <si>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</si>
  <si>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</si>
  <si>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</si>
  <si>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</si>
  <si>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</si>
  <si>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</si>
  <si>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</si>
  <si>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</si>
  <si>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</si>
  <si>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</si>
  <si>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</si>
  <si>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</si>
  <si>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</si>
  <si>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</si>
  <si>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</si>
  <si>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</si>
  <si>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</si>
  <si>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</si>
  <si>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</si>
  <si>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</si>
  <si>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</si>
  <si>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</si>
  <si>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</si>
  <si>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</si>
  <si>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</si>
  <si>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</si>
  <si>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</si>
  <si>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</si>
  <si>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</si>
  <si>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</si>
  <si>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</si>
  <si>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</si>
  <si>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</si>
  <si>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</si>
  <si>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</si>
  <si>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</si>
  <si>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Net cash flow from/to operations</t>
  </si>
  <si>
    <t>Acquisitions of operations</t>
  </si>
  <si>
    <t>Divestments of operations</t>
  </si>
  <si>
    <t>Capital expenditures in tangible and intangible assets</t>
  </si>
  <si>
    <t>Cash flow from/used in investing activities</t>
  </si>
  <si>
    <t>Change in financing to/from MTG</t>
  </si>
  <si>
    <t>Cash and cash equivalents at the beginning of the year</t>
  </si>
  <si>
    <t>Cash and cash equivalents at end of the year</t>
  </si>
  <si>
    <t>Q4 2017</t>
  </si>
  <si>
    <t>Operating margin</t>
  </si>
  <si>
    <t>Other comprehensive income for the period</t>
  </si>
  <si>
    <t>Total comprehensive income for the period</t>
  </si>
  <si>
    <t>Current part of long-term loans</t>
  </si>
  <si>
    <t>Other prepaid expenses and current receivables</t>
  </si>
  <si>
    <t>Accrued expenses and other current liabilities</t>
  </si>
  <si>
    <t>Total working capital</t>
  </si>
  <si>
    <t>Other non current liabilities</t>
  </si>
  <si>
    <t>Other items included in the capital employed</t>
  </si>
  <si>
    <t>Average Capital Employed (5 quarters)</t>
  </si>
  <si>
    <t>ROCE %</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</si>
  <si>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</si>
  <si>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</si>
  <si>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</si>
  <si>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</si>
  <si>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</si>
  <si>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</si>
  <si>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</si>
  <si>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</si>
  <si>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</si>
  <si>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</si>
  <si>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</si>
  <si>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</si>
  <si>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</si>
  <si>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Other current assets</t>
  </si>
  <si>
    <t>Total financial borrowings</t>
  </si>
  <si>
    <t>Q1 2019</t>
  </si>
  <si>
    <t>3 BS COND Q</t>
  </si>
  <si>
    <t>Financial net debt</t>
  </si>
  <si>
    <t>31 Dec 2017</t>
  </si>
  <si>
    <t>31 Dec 2018</t>
  </si>
  <si>
    <t>Right-of-use assets</t>
  </si>
  <si>
    <t>Sublease receivables</t>
  </si>
  <si>
    <t>Long-term lease liability</t>
  </si>
  <si>
    <t>Short-term lease liability</t>
  </si>
  <si>
    <t>Amortisation of lease liabilities</t>
  </si>
  <si>
    <t>Total lease liabilities</t>
  </si>
  <si>
    <t>Total sublease receivables</t>
  </si>
  <si>
    <t>Lease liabilities net of sublease receivables</t>
  </si>
  <si>
    <t>31 Dec 2016</t>
  </si>
  <si>
    <t>Long-term provisions</t>
  </si>
  <si>
    <t>Leasing net interest</t>
  </si>
  <si>
    <t>Short-term provisions</t>
  </si>
  <si>
    <t>Other long term recievables</t>
  </si>
  <si>
    <t>2,48</t>
  </si>
  <si>
    <t>Amortisation of lease recievables</t>
  </si>
  <si>
    <t>Shareholders’ contribution</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</si>
  <si>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</si>
  <si>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</si>
  <si>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</si>
  <si>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</si>
  <si>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</si>
  <si>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</si>
  <si>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</si>
  <si>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</si>
  <si>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</si>
  <si>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</si>
  <si>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</si>
  <si>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</si>
  <si>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</si>
  <si>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</si>
  <si>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</si>
  <si>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</si>
  <si>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</si>
  <si>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</si>
  <si>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</si>
  <si>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</si>
  <si>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</si>
  <si>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</si>
  <si>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</si>
  <si>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</si>
  <si>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</si>
  <si>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</si>
  <si>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</si>
  <si>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</si>
  <si>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</si>
  <si>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</si>
  <si>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Operating income - before associated income and IAC</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</si>
  <si>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</si>
  <si>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</si>
  <si>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</si>
  <si>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</si>
  <si>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</si>
  <si>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</si>
  <si>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</si>
  <si>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</si>
  <si>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</si>
  <si>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</si>
  <si>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</si>
  <si>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</si>
  <si>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</si>
  <si>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</si>
  <si>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</si>
  <si>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</si>
  <si>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</si>
  <si>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</si>
  <si>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</si>
  <si>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</si>
  <si>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</si>
  <si>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</si>
  <si>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</si>
  <si>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</si>
  <si>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</si>
  <si>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</si>
  <si>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</si>
  <si>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</si>
  <si>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Associated companies income</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</si>
  <si>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</si>
  <si>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</si>
  <si>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</si>
  <si>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</si>
  <si>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</si>
  <si>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</si>
  <si>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Operating income before IAC 12 months trailing, total</t>
  </si>
  <si>
    <t>Operating income before IAC 12 months trailing, continuing operations</t>
  </si>
  <si>
    <t xml:space="preserve">Operating income before IAC 12 months trailing, discontinued operations </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</si>
  <si>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</si>
  <si>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</si>
  <si>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</si>
  <si>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</si>
  <si>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</si>
  <si>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</si>
  <si>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</si>
  <si>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</si>
  <si>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Operating income before associated companies and IAC</t>
  </si>
  <si>
    <t>Adjusted earnings per share from continuing operations (SEK)</t>
  </si>
  <si>
    <t>Viaplay subscriber base (000s)</t>
  </si>
  <si>
    <t>of which Other subscription</t>
  </si>
  <si>
    <t>of which Studios &amp; other</t>
  </si>
  <si>
    <t xml:space="preserve">Operating margin - before associated income and IAC </t>
  </si>
  <si>
    <t>Net debt/EBITDA 12 months trailing</t>
  </si>
  <si>
    <t>ROCE</t>
  </si>
  <si>
    <t>CSOV Sweden (25-59) %</t>
  </si>
  <si>
    <t>CSOV Norway (25-59) %</t>
  </si>
  <si>
    <t>CSOV Denmark (25-59) %</t>
  </si>
  <si>
    <t>CSOL Sweden (12-79) %</t>
  </si>
  <si>
    <t>Allente</t>
  </si>
  <si>
    <t>1) External sales - including revenue for tv-packages and streaming services sold direct to consumers. Q2 2020 only includes April.</t>
  </si>
  <si>
    <t>9 VCB</t>
  </si>
  <si>
    <t>10 Adjusted</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</si>
  <si>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</si>
  <si>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</si>
  <si>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</si>
  <si>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</si>
  <si>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</si>
  <si>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</si>
  <si>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</si>
  <si>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</si>
  <si>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</si>
  <si>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</si>
  <si>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</si>
  <si>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</si>
  <si>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</si>
  <si>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</si>
  <si>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</si>
  <si>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</si>
  <si>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</si>
  <si>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</si>
  <si>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</si>
  <si>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</si>
  <si>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</si>
  <si>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</si>
  <si>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</si>
  <si>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1) Organic sales growth 2019 have not been adjusted for discontinued operations. Organic sales growth excludes both currency translation and transaction effects, and prior periods have been restated accordingly</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</si>
  <si>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</si>
  <si>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</si>
  <si>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</si>
  <si>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</si>
  <si>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</si>
  <si>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</si>
  <si>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</si>
  <si>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</si>
  <si>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</si>
  <si>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</si>
  <si>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</si>
  <si>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11 Allente</t>
  </si>
  <si>
    <t>12 IS FY</t>
  </si>
  <si>
    <t>13 BS FY</t>
  </si>
  <si>
    <t>14 EQ FY</t>
  </si>
  <si>
    <t>15 CF FY</t>
  </si>
  <si>
    <t>16 IS Restatement</t>
  </si>
  <si>
    <t>17 IS FY old</t>
  </si>
  <si>
    <t>Change in long-term borrowings</t>
  </si>
  <si>
    <t>- of which Nordic subscribers (000s)</t>
  </si>
  <si>
    <t>- of which International subscribers (000s)</t>
  </si>
  <si>
    <t xml:space="preserve">Interest bearing receivables </t>
  </si>
  <si>
    <t>Depreciation and amortisation</t>
  </si>
  <si>
    <t>Financial net</t>
  </si>
  <si>
    <t>Subscribers (thousands)</t>
  </si>
  <si>
    <t>Financials - Allente</t>
  </si>
  <si>
    <t>Q3 2021</t>
  </si>
  <si>
    <t>30 Sep 2021</t>
  </si>
  <si>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As of Q3 21 NENT has no assets held for sale.</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</si>
  <si>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</si>
  <si>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</si>
  <si>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</si>
  <si>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</si>
  <si>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</si>
  <si>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</si>
  <si>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1) March 31 2020 refers to the changed classification of the Viasat Consumer Business as a consequence of the merger between Viasat Consumer and Canal Digital. June 30 2020 refers to the non-scripted, branded entertainment and events businesses. Dec 31 2020 NENT Studios UKs assets are included in assets held for sale. Splay One and NENT Studios UK divested Q2 21 and June 21 includes the remaining studio assets to be divested. As from Sep 30 2021 there were no assets held for sale</t>
  </si>
  <si>
    <t>Net change in borrowings</t>
  </si>
  <si>
    <t>Net change in leases</t>
  </si>
  <si>
    <t>Nordic sales</t>
  </si>
  <si>
    <t>International sales</t>
  </si>
  <si>
    <t>Total net sales</t>
  </si>
  <si>
    <t>2) Sales growth 2019 has not been adjusted for discontinued operations</t>
  </si>
  <si>
    <t>3) Organic sales growth now excludes both currency translation and transaction effects, and prior periods have been restated accordingly</t>
  </si>
  <si>
    <t>4) A negative figure indicates that the Group has a net cash position (cash in excess of interest-bearing liabilities)</t>
  </si>
  <si>
    <t>1) Previously reported 'Other subscription' and 'Studios &amp; Other' have, as from Q1 2022, been combined into the renamned 'Linear subscription &amp; other'</t>
  </si>
  <si>
    <t xml:space="preserve">   of which Viaplay</t>
  </si>
  <si>
    <t xml:space="preserve">   of which Advertising</t>
  </si>
  <si>
    <r>
      <t xml:space="preserve">Organic growth </t>
    </r>
    <r>
      <rPr>
        <vertAlign val="superscript"/>
        <sz val="10"/>
        <color rgb="FF383C4B"/>
        <rFont val="Viaplay Sans"/>
      </rPr>
      <t>1)</t>
    </r>
  </si>
  <si>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</si>
  <si>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</si>
  <si>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</si>
  <si>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</si>
  <si>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</si>
  <si>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Assets (net) held for sale</t>
    </r>
    <r>
      <rPr>
        <vertAlign val="superscript"/>
        <sz val="10"/>
        <color rgb="FF383C4B"/>
        <rFont val="Viaplay Sans"/>
      </rPr>
      <t>1)</t>
    </r>
  </si>
  <si>
    <r>
      <t xml:space="preserve">   of which Linear subscription &amp; other</t>
    </r>
    <r>
      <rPr>
        <vertAlign val="superscript"/>
        <sz val="10"/>
        <color rgb="FF383C4B"/>
        <rFont val="Viaplay Sans"/>
      </rPr>
      <t>1)</t>
    </r>
  </si>
  <si>
    <r>
      <t xml:space="preserve">Sales growth </t>
    </r>
    <r>
      <rPr>
        <vertAlign val="superscript"/>
        <sz val="9"/>
        <color rgb="FF383C4B"/>
        <rFont val="Viaplay Sans"/>
      </rPr>
      <t>2</t>
    </r>
    <r>
      <rPr>
        <vertAlign val="superscript"/>
        <sz val="9"/>
        <rFont val="Viaplay Sans"/>
      </rPr>
      <t>)</t>
    </r>
  </si>
  <si>
    <r>
      <t xml:space="preserve">Organic growth </t>
    </r>
    <r>
      <rPr>
        <vertAlign val="superscript"/>
        <sz val="10"/>
        <color rgb="FF383C4B"/>
        <rFont val="Viaplay Sans"/>
      </rPr>
      <t>3)</t>
    </r>
  </si>
  <si>
    <r>
      <t xml:space="preserve">Net debt </t>
    </r>
    <r>
      <rPr>
        <vertAlign val="superscript"/>
        <sz val="10"/>
        <color rgb="FF383C4B"/>
        <rFont val="Viaplay Sans"/>
      </rPr>
      <t>4)</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</si>
  <si>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</si>
  <si>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</si>
  <si>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</si>
  <si>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</si>
  <si>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</si>
  <si>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</si>
  <si>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Viaplay Group 50% share of net income</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</si>
  <si>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</si>
  <si>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</si>
  <si>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</si>
  <si>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</si>
  <si>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</si>
  <si>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</si>
  <si>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</si>
  <si>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</si>
  <si>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</si>
  <si>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</si>
  <si>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25,4%</t>
  </si>
  <si>
    <t>Short-term investments</t>
  </si>
  <si>
    <t>CSOL Norway (10+)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</si>
</sst>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06">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sz val="8"/>
      <color theme="1"/>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6">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cellStyleXfs>
  <cellXfs count="300">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0" borderId="0" xfId="0" applyFont="1" applyBorder="1"/>
    <xf numFmtId="0" fontId="0" fillId="0" borderId="0" xfId="0" applyFont="1"/>
    <xf numFmtId="0" fontId="272" fillId="0" borderId="0" xfId="0" applyFont="1" applyAlignme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4" fontId="282" fillId="2" borderId="0" xfId="0" applyNumberFormat="1" applyFont="1" applyFill="1" applyAlignment="1">
      <alignment horizontal="right" vertical="center" wrapText="1"/>
    </xf>
    <xf numFmtId="3" fontId="284" fillId="0" borderId="0" xfId="0" applyNumberFormat="1" applyFont="1"/>
    <xf numFmtId="1" fontId="284" fillId="0" borderId="0" xfId="0" applyNumberFormat="1" applyFont="1"/>
    <xf numFmtId="2"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0" xfId="0" applyFont="1" applyFill="1" applyBorder="1" applyAlignment="1">
      <alignment horizontal="left" vertical="center" wrapText="1"/>
    </xf>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Border="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Fill="1" applyAlignment="1">
      <alignment horizontal="left" vertical="center" wrapText="1"/>
    </xf>
    <xf numFmtId="3" fontId="282" fillId="0" borderId="0" xfId="0" applyNumberFormat="1" applyFont="1" applyFill="1" applyAlignment="1">
      <alignmen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3" fontId="280" fillId="0" borderId="0" xfId="0" applyNumberFormat="1" applyFont="1" applyAlignment="1">
      <alignment vertical="center" wrapText="1"/>
    </xf>
    <xf numFmtId="0" fontId="291" fillId="2" borderId="0" xfId="0" applyFont="1" applyFill="1" applyAlignment="1">
      <alignment horizontal="left" vertical="top" wrapText="1"/>
    </xf>
    <xf numFmtId="0" fontId="284" fillId="0" borderId="0" xfId="0" applyFont="1" applyAlignment="1"/>
    <xf numFmtId="0" fontId="285" fillId="0" borderId="0" xfId="0" applyFont="1" applyFill="1" applyAlignment="1">
      <alignment horizontal="left" vertical="center" wrapText="1"/>
    </xf>
    <xf numFmtId="3" fontId="285" fillId="0" borderId="0" xfId="0" applyNumberFormat="1" applyFont="1" applyFill="1" applyAlignment="1">
      <alignment vertical="center"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Border="1" applyAlignment="1">
      <alignment vertical="center" wrapText="1"/>
    </xf>
    <xf numFmtId="0" fontId="284" fillId="0" borderId="0" xfId="0" applyFont="1" applyBorder="1"/>
    <xf numFmtId="0" fontId="280" fillId="0" borderId="0" xfId="0" applyFont="1" applyBorder="1" applyAlignment="1">
      <alignment horizontal="left" vertical="center" wrapText="1"/>
    </xf>
    <xf numFmtId="0" fontId="288" fillId="0" borderId="0" xfId="0" applyFont="1" applyBorder="1" applyAlignment="1">
      <alignment horizontal="left" vertical="center" wrapText="1"/>
    </xf>
    <xf numFmtId="0" fontId="296" fillId="0" borderId="0" xfId="0" applyFont="1" applyBorder="1"/>
    <xf numFmtId="0" fontId="290" fillId="0" borderId="0" xfId="0" applyFont="1" applyBorder="1"/>
    <xf numFmtId="280" fontId="296" fillId="0" borderId="0" xfId="0" applyNumberFormat="1" applyFont="1" applyBorder="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98" fillId="0" borderId="0" xfId="0" applyFont="1"/>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Fill="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301" fillId="2" borderId="0" xfId="0" quotePrefix="1" applyFont="1" applyFill="1" applyAlignment="1">
      <alignment horizontal="left" vertical="center" wrapText="1"/>
    </xf>
    <xf numFmtId="3" fontId="301" fillId="2" borderId="0" xfId="0" applyNumberFormat="1" applyFont="1" applyFill="1" applyAlignment="1">
      <alignment horizontal="right" vertical="center" wrapText="1"/>
    </xf>
    <xf numFmtId="3" fontId="297" fillId="2" borderId="0" xfId="1" applyNumberFormat="1" applyFont="1" applyFill="1" applyAlignment="1">
      <alignment horizontal="right" vertical="center" wrapText="1"/>
    </xf>
    <xf numFmtId="0" fontId="294" fillId="0" borderId="0" xfId="0" applyFont="1" applyAlignment="1">
      <alignment vertical="center" wrapText="1"/>
    </xf>
    <xf numFmtId="0" fontId="302"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3"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0" xfId="0" applyFont="1" applyBorder="1" applyAlignment="1">
      <alignment vertical="center" wrapText="1"/>
    </xf>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Border="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Border="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Border="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0" borderId="0" xfId="0" applyFont="1" applyFill="1"/>
    <xf numFmtId="0" fontId="286" fillId="0" borderId="0" xfId="0" applyFont="1" applyFill="1"/>
    <xf numFmtId="0" fontId="286" fillId="0" borderId="68" xfId="0" applyFont="1" applyBorder="1"/>
    <xf numFmtId="0" fontId="286" fillId="0" borderId="0" xfId="0" applyFont="1" applyBorder="1"/>
    <xf numFmtId="15" fontId="285" fillId="2" borderId="68" xfId="0" quotePrefix="1" applyNumberFormat="1" applyFont="1" applyFill="1" applyBorder="1" applyAlignment="1">
      <alignment horizontal="left" vertical="center" wrapText="1"/>
    </xf>
    <xf numFmtId="0" fontId="284" fillId="96" borderId="0" xfId="0" applyFont="1" applyFill="1"/>
    <xf numFmtId="3" fontId="282" fillId="0" borderId="0" xfId="0" applyNumberFormat="1" applyFont="1" applyFill="1" applyAlignment="1">
      <alignment horizontal="right" vertical="center"/>
    </xf>
    <xf numFmtId="0" fontId="302" fillId="0" borderId="0" xfId="0" applyFont="1" applyBorder="1"/>
    <xf numFmtId="3" fontId="284" fillId="2" borderId="0" xfId="0" applyNumberFormat="1" applyFont="1" applyFill="1" applyBorder="1" applyAlignment="1">
      <alignment horizontal="right"/>
    </xf>
    <xf numFmtId="0" fontId="280" fillId="0" borderId="0" xfId="0" applyFont="1" applyFill="1" applyAlignment="1">
      <alignment horizontal="left" vertical="center" wrapText="1"/>
    </xf>
    <xf numFmtId="3" fontId="280" fillId="0" borderId="0" xfId="0" applyNumberFormat="1" applyFont="1" applyFill="1" applyAlignment="1">
      <alignment horizontal="right" vertical="center" wrapText="1"/>
    </xf>
    <xf numFmtId="0" fontId="282" fillId="0" borderId="0" xfId="0" applyFont="1" applyAlignment="1">
      <alignment horizontal="left" vertical="center" wrapText="1"/>
    </xf>
    <xf numFmtId="0" fontId="301" fillId="0" borderId="0" xfId="0" applyFont="1" applyAlignment="1">
      <alignment horizontal="left" vertical="center" wrapText="1"/>
    </xf>
    <xf numFmtId="3" fontId="301" fillId="0" borderId="0" xfId="0" applyNumberFormat="1" applyFont="1" applyAlignment="1">
      <alignment vertical="center" wrapText="1"/>
    </xf>
    <xf numFmtId="0" fontId="305" fillId="0" borderId="0" xfId="0" applyFont="1"/>
    <xf numFmtId="0" fontId="282" fillId="0" borderId="0" xfId="0" applyFont="1" applyAlignment="1">
      <alignment horizontal="left" vertical="center" wrapText="1"/>
    </xf>
    <xf numFmtId="3" fontId="282" fillId="0" borderId="0" xfId="0" applyNumberFormat="1" applyFont="1" applyAlignment="1">
      <alignment horizontal="right" wrapText="1"/>
    </xf>
    <xf numFmtId="3" fontId="285" fillId="0" borderId="0" xfId="0" applyNumberFormat="1" applyFont="1" applyFill="1" applyAlignment="1">
      <alignment horizontal="right" vertical="center"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275" fillId="2" borderId="0" xfId="0" applyFont="1" applyFill="1" applyAlignment="1">
      <alignment horizontal="left" vertical="top" wrapText="1"/>
    </xf>
    <xf numFmtId="0" fontId="291" fillId="2" borderId="0" xfId="0" applyFont="1" applyFill="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cellXfs>
  <cellStyles count="5546">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207</v>
      </c>
      <c r="N1" s="51"/>
    </row>
    <row r="2" spans="1:29" ht="15" thickBot="1">
      <c r="A2" s="44" t="s">
        <v>181</v>
      </c>
      <c r="B2" s="36"/>
      <c r="C2" s="36"/>
      <c r="D2" s="36"/>
      <c r="E2" s="36"/>
      <c r="F2" s="36"/>
      <c r="AA2" t="s">
        <v>163</v>
      </c>
    </row>
    <row r="3" spans="1:29" ht="35" thickBot="1">
      <c r="A3" s="6" t="s">
        <v>2</v>
      </c>
      <c r="B3" s="17" t="s">
        <v>201</v>
      </c>
      <c r="C3" s="17" t="s">
        <v>256</v>
      </c>
      <c r="D3" s="17"/>
      <c r="E3" s="17" t="s">
        <v>257</v>
      </c>
      <c r="F3" s="38"/>
      <c r="G3" s="6" t="s">
        <v>2</v>
      </c>
      <c r="H3" s="17" t="s">
        <v>196</v>
      </c>
      <c r="I3" s="17" t="s">
        <v>258</v>
      </c>
      <c r="J3" s="17"/>
      <c r="K3" s="17" t="s">
        <v>259</v>
      </c>
      <c r="N3" s="72" t="s">
        <v>205</v>
      </c>
      <c r="AA3" s="2" t="s">
        <v>120</v>
      </c>
      <c r="AC3">
        <v>612</v>
      </c>
    </row>
    <row r="4" spans="1:29" ht="15" thickTop="1">
      <c r="A4" s="2" t="s">
        <v>255</v>
      </c>
      <c r="B4" s="33">
        <v>17537.113000000001</v>
      </c>
      <c r="C4" s="33">
        <v>13688.431</v>
      </c>
      <c r="D4" s="83"/>
      <c r="E4" s="33">
        <v>4039.1780000000008</v>
      </c>
      <c r="F4" s="33"/>
      <c r="G4" s="2" t="s">
        <v>4</v>
      </c>
      <c r="H4" s="33">
        <v>14366.842000000001</v>
      </c>
      <c r="I4" s="33">
        <v>10609.187</v>
      </c>
      <c r="J4" s="83"/>
      <c r="K4" s="33">
        <v>3823.0820000000008</v>
      </c>
      <c r="M4" s="52"/>
      <c r="AA4" s="2" t="s">
        <v>123</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169</v>
      </c>
      <c r="AA5" s="2" t="s">
        <v>124</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125</v>
      </c>
      <c r="AC6">
        <v>-312</v>
      </c>
    </row>
    <row r="7" spans="1:29">
      <c r="A7" s="2" t="s">
        <v>152</v>
      </c>
      <c r="B7" s="33">
        <v>-5344.6570000000002</v>
      </c>
      <c r="C7" s="33">
        <v>-3106.6440000000002</v>
      </c>
      <c r="D7" s="83"/>
      <c r="E7" s="33">
        <v>-2242.5699999999997</v>
      </c>
      <c r="F7" s="82"/>
      <c r="G7" s="2" t="s">
        <v>152</v>
      </c>
      <c r="H7" s="33">
        <v>-4400.8099999999995</v>
      </c>
      <c r="I7" s="33">
        <v>-2421.1860000000001</v>
      </c>
      <c r="J7" s="83"/>
      <c r="K7" s="33">
        <v>-1982.8579999999993</v>
      </c>
    </row>
    <row r="8" spans="1:29">
      <c r="A8" s="2" t="s">
        <v>153</v>
      </c>
      <c r="B8" s="33">
        <v>42.048999999999999</v>
      </c>
      <c r="C8" s="33">
        <v>-54.755000000000003</v>
      </c>
      <c r="D8" s="83"/>
      <c r="E8" s="33">
        <v>91.944000000000003</v>
      </c>
      <c r="F8" s="82"/>
      <c r="G8" s="2" t="s">
        <v>153</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163</v>
      </c>
    </row>
    <row r="16" spans="1:29" ht="7.5" customHeight="1">
      <c r="A16" s="20"/>
      <c r="B16" s="64"/>
      <c r="C16" s="64"/>
      <c r="D16" s="64"/>
      <c r="E16" s="64"/>
      <c r="F16" s="81"/>
      <c r="G16" s="20"/>
      <c r="H16" s="64"/>
      <c r="I16" s="64"/>
      <c r="J16" s="64"/>
      <c r="K16" s="64"/>
    </row>
    <row r="17" spans="1:22" ht="12" customHeight="1">
      <c r="A17" s="294" t="s">
        <v>241</v>
      </c>
      <c r="B17" s="294"/>
      <c r="C17" s="294"/>
      <c r="D17" s="294"/>
      <c r="E17" s="294"/>
      <c r="F17" s="81"/>
      <c r="G17" s="294" t="s">
        <v>241</v>
      </c>
      <c r="H17" s="294"/>
      <c r="I17" s="294"/>
      <c r="J17" s="294"/>
      <c r="K17" s="294"/>
    </row>
    <row r="18" spans="1:22" s="120" customFormat="1" ht="24.75" customHeight="1">
      <c r="A18" s="295" t="s">
        <v>243</v>
      </c>
      <c r="B18" s="295"/>
      <c r="C18" s="295"/>
      <c r="D18" s="295"/>
      <c r="E18" s="295"/>
      <c r="F18" s="119"/>
      <c r="G18" s="295" t="s">
        <v>243</v>
      </c>
      <c r="H18" s="295"/>
      <c r="I18" s="295"/>
      <c r="J18" s="295"/>
      <c r="K18" s="295"/>
    </row>
    <row r="19" spans="1:22" s="120" customFormat="1" ht="24.75" customHeight="1">
      <c r="A19" s="295" t="s">
        <v>260</v>
      </c>
      <c r="B19" s="295"/>
      <c r="C19" s="295"/>
      <c r="D19" s="295"/>
      <c r="E19" s="295"/>
      <c r="F19" s="119"/>
      <c r="G19" s="295" t="s">
        <v>261</v>
      </c>
      <c r="H19" s="295"/>
      <c r="I19" s="295"/>
      <c r="J19" s="295"/>
      <c r="K19" s="295"/>
    </row>
    <row r="20" spans="1:22">
      <c r="A20" s="74" t="s">
        <v>211</v>
      </c>
      <c r="E20" s="18"/>
      <c r="G20" s="74" t="s">
        <v>211</v>
      </c>
      <c r="U20" t="s">
        <v>167</v>
      </c>
      <c r="V20">
        <v>1971</v>
      </c>
    </row>
    <row r="22" spans="1:22">
      <c r="A22" s="1" t="s">
        <v>208</v>
      </c>
    </row>
    <row r="23" spans="1:22" ht="15" thickBot="1">
      <c r="A23" t="s">
        <v>155</v>
      </c>
      <c r="B23" s="36"/>
      <c r="C23" s="36"/>
      <c r="D23" s="36"/>
      <c r="E23" s="36"/>
      <c r="F23" s="36"/>
    </row>
    <row r="24" spans="1:22" ht="23.5" thickBot="1">
      <c r="A24" s="6" t="s">
        <v>2</v>
      </c>
      <c r="B24" s="17" t="s">
        <v>191</v>
      </c>
      <c r="C24" s="17" t="s">
        <v>245</v>
      </c>
      <c r="D24" s="17"/>
      <c r="E24" s="17" t="s">
        <v>246</v>
      </c>
      <c r="F24" s="38"/>
      <c r="G24" s="6" t="s">
        <v>2</v>
      </c>
      <c r="H24" s="17" t="s">
        <v>194</v>
      </c>
      <c r="I24" s="17" t="s">
        <v>247</v>
      </c>
      <c r="J24" s="17"/>
      <c r="K24" s="17" t="s">
        <v>248</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170</v>
      </c>
      <c r="B27" s="11">
        <v>779.84500000000003</v>
      </c>
      <c r="C27" s="11">
        <v>280.904</v>
      </c>
      <c r="D27" s="5"/>
      <c r="E27" s="5">
        <v>497.63299999999998</v>
      </c>
      <c r="F27" s="5" t="s">
        <v>164</v>
      </c>
      <c r="G27" s="35" t="s">
        <v>170</v>
      </c>
      <c r="H27" s="11">
        <v>784.97299999999996</v>
      </c>
      <c r="I27" s="5">
        <v>333</v>
      </c>
      <c r="J27" s="5"/>
      <c r="K27" s="5">
        <v>451.59100000000001</v>
      </c>
      <c r="R27" s="2"/>
      <c r="S27" s="5"/>
      <c r="T27" s="2"/>
    </row>
    <row r="28" spans="1:22" hidden="1">
      <c r="A28" s="41" t="s">
        <v>130</v>
      </c>
      <c r="B28" s="40"/>
      <c r="C28" s="5"/>
      <c r="D28" s="5"/>
      <c r="E28" s="5">
        <v>0</v>
      </c>
      <c r="F28" s="5" t="s">
        <v>198</v>
      </c>
      <c r="G28" s="41" t="s">
        <v>130</v>
      </c>
      <c r="H28" s="40"/>
      <c r="I28" s="5"/>
      <c r="J28" s="5"/>
      <c r="K28" s="5">
        <v>0</v>
      </c>
      <c r="T28" s="7"/>
    </row>
    <row r="29" spans="1:22" hidden="1">
      <c r="A29" s="41" t="s">
        <v>119</v>
      </c>
      <c r="B29" s="40"/>
      <c r="C29" s="5"/>
      <c r="D29" s="5"/>
      <c r="E29" s="5">
        <v>0</v>
      </c>
      <c r="F29" s="5"/>
      <c r="G29" s="41" t="s">
        <v>119</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262</v>
      </c>
      <c r="E32" s="5">
        <v>1777.277</v>
      </c>
      <c r="F32" s="5" t="s">
        <v>164</v>
      </c>
      <c r="G32" s="35" t="s">
        <v>30</v>
      </c>
      <c r="H32" s="11">
        <v>8482.9979999999996</v>
      </c>
      <c r="I32" s="5">
        <v>7449</v>
      </c>
      <c r="J32" s="83" t="s">
        <v>262</v>
      </c>
      <c r="K32" s="5">
        <v>1109.7850000000001</v>
      </c>
      <c r="L32" s="85"/>
      <c r="N32" s="85"/>
    </row>
    <row r="33" spans="1:14">
      <c r="A33" s="35" t="s">
        <v>119</v>
      </c>
      <c r="B33" s="11">
        <v>0</v>
      </c>
      <c r="C33" s="5">
        <v>0</v>
      </c>
      <c r="D33" s="83"/>
      <c r="E33" s="5">
        <v>1110.433</v>
      </c>
      <c r="F33" s="93">
        <f>1804.731-E32</f>
        <v>27.453999999999951</v>
      </c>
      <c r="G33" s="35" t="s">
        <v>119</v>
      </c>
      <c r="H33" s="11"/>
      <c r="I33" s="5">
        <v>685</v>
      </c>
      <c r="J33" s="83"/>
      <c r="K33" s="5">
        <v>0</v>
      </c>
      <c r="L33" s="85"/>
      <c r="M33" t="s">
        <v>228</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131</v>
      </c>
      <c r="B36" s="40"/>
      <c r="C36" s="5"/>
      <c r="D36" s="5"/>
      <c r="E36" s="5">
        <v>0</v>
      </c>
      <c r="F36" s="5"/>
      <c r="G36" s="41" t="s">
        <v>131</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197</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113</v>
      </c>
      <c r="B41" s="10"/>
      <c r="C41" s="10"/>
      <c r="D41" s="10"/>
      <c r="E41" s="10"/>
      <c r="F41" s="10"/>
      <c r="G41" s="7" t="s">
        <v>113</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117</v>
      </c>
      <c r="B43" s="5">
        <v>2147.7199999999998</v>
      </c>
      <c r="C43" s="5">
        <v>609.2120000000001</v>
      </c>
      <c r="D43" s="5"/>
      <c r="E43" s="5">
        <v>1537.72</v>
      </c>
      <c r="F43" s="5"/>
      <c r="G43" s="2" t="s">
        <v>117</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114</v>
      </c>
      <c r="B47" s="11">
        <v>7422.9459999999999</v>
      </c>
      <c r="C47" s="5">
        <v>6110.74</v>
      </c>
      <c r="D47" s="83" t="s">
        <v>262</v>
      </c>
      <c r="E47" s="5">
        <v>1875.018</v>
      </c>
      <c r="F47" s="5"/>
      <c r="G47" s="2" t="s">
        <v>114</v>
      </c>
      <c r="H47" s="11">
        <v>7152.7170000000006</v>
      </c>
      <c r="I47" s="5">
        <v>6003</v>
      </c>
      <c r="J47" s="83" t="s">
        <v>262</v>
      </c>
      <c r="K47" s="5">
        <v>1225.0639999999999</v>
      </c>
      <c r="L47" s="85"/>
      <c r="N47" s="85"/>
    </row>
    <row r="48" spans="1:14">
      <c r="A48" s="35" t="s">
        <v>116</v>
      </c>
      <c r="B48" s="11"/>
      <c r="C48" s="5">
        <v>1110.431</v>
      </c>
      <c r="D48" s="83"/>
      <c r="E48" s="5">
        <v>0</v>
      </c>
      <c r="F48" s="5"/>
      <c r="G48" s="35" t="s">
        <v>116</v>
      </c>
      <c r="H48" s="11"/>
      <c r="I48" s="5">
        <v>0</v>
      </c>
      <c r="J48" s="5"/>
      <c r="K48" s="5">
        <v>685</v>
      </c>
    </row>
    <row r="49" spans="1:13" hidden="1">
      <c r="A49" s="41" t="s">
        <v>128</v>
      </c>
      <c r="B49" s="40"/>
      <c r="C49" s="5"/>
      <c r="D49" s="5"/>
      <c r="E49" s="5">
        <v>0</v>
      </c>
      <c r="F49" s="5"/>
      <c r="G49" s="41" t="s">
        <v>128</v>
      </c>
      <c r="H49" s="40"/>
      <c r="I49" s="5"/>
      <c r="J49" s="5"/>
      <c r="K49" s="5">
        <v>0</v>
      </c>
    </row>
    <row r="50" spans="1:13">
      <c r="A50" s="35" t="s">
        <v>171</v>
      </c>
      <c r="B50" s="11">
        <v>17.699000000000002</v>
      </c>
      <c r="C50" s="11"/>
      <c r="D50" s="11"/>
      <c r="E50" s="11">
        <v>17.699000000000002</v>
      </c>
      <c r="F50" s="11"/>
      <c r="G50" s="35" t="s">
        <v>171</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294" t="s">
        <v>244</v>
      </c>
      <c r="B54" s="294"/>
      <c r="C54" s="294"/>
      <c r="D54" s="294"/>
      <c r="E54" s="294"/>
      <c r="F54" s="10"/>
      <c r="G54" s="294" t="s">
        <v>244</v>
      </c>
      <c r="H54" s="294"/>
      <c r="I54" s="294"/>
      <c r="J54" s="294"/>
      <c r="K54" s="294"/>
    </row>
    <row r="55" spans="1:13" ht="15">
      <c r="A55" s="294" t="s">
        <v>263</v>
      </c>
      <c r="B55" s="294"/>
      <c r="C55" s="294"/>
      <c r="D55" s="294"/>
      <c r="E55" s="294"/>
      <c r="F55" s="10"/>
      <c r="G55" s="294" t="s">
        <v>264</v>
      </c>
      <c r="H55" s="294"/>
      <c r="I55" s="294"/>
      <c r="J55" s="294"/>
      <c r="K55" s="294"/>
    </row>
    <row r="56" spans="1:13" ht="15">
      <c r="A56" s="294"/>
      <c r="B56" s="294"/>
      <c r="C56" s="294"/>
      <c r="D56" s="294"/>
      <c r="E56" s="294"/>
      <c r="F56" s="10"/>
      <c r="G56" s="294"/>
      <c r="H56" s="294"/>
      <c r="I56" s="294"/>
      <c r="J56" s="294"/>
      <c r="K56" s="294"/>
    </row>
    <row r="57" spans="1:13">
      <c r="A57" s="74" t="s">
        <v>211</v>
      </c>
      <c r="G57" s="74" t="s">
        <v>211</v>
      </c>
    </row>
    <row r="58" spans="1:13">
      <c r="A58" s="7" t="s">
        <v>187</v>
      </c>
      <c r="B58" s="4">
        <v>-3.0000000042491592E-3</v>
      </c>
      <c r="C58" s="4">
        <v>-0.13500000000203727</v>
      </c>
      <c r="D58" s="4"/>
      <c r="E58" s="4">
        <v>0.1319999999986976</v>
      </c>
      <c r="F58" s="4"/>
      <c r="G58" s="2"/>
      <c r="H58" s="4">
        <v>-1.0000000002037268E-3</v>
      </c>
      <c r="I58" s="4">
        <v>0</v>
      </c>
      <c r="J58" s="4"/>
      <c r="K58" s="4">
        <v>0.51900000000023283</v>
      </c>
    </row>
    <row r="60" spans="1:13">
      <c r="A60" s="16" t="s">
        <v>209</v>
      </c>
      <c r="G60" s="16"/>
    </row>
    <row r="61" spans="1:13" ht="15" thickBot="1">
      <c r="A61" t="s">
        <v>172</v>
      </c>
      <c r="E61" s="36"/>
      <c r="F61" s="36"/>
      <c r="K61" s="36"/>
    </row>
    <row r="62" spans="1:13" ht="23.5" thickBot="1">
      <c r="A62" s="6" t="s">
        <v>2</v>
      </c>
      <c r="B62" s="17" t="s">
        <v>156</v>
      </c>
      <c r="C62" s="17" t="s">
        <v>249</v>
      </c>
      <c r="D62" s="17"/>
      <c r="E62" s="17" t="s">
        <v>250</v>
      </c>
      <c r="F62" s="38"/>
      <c r="G62" s="6" t="s">
        <v>2</v>
      </c>
      <c r="H62" s="17" t="s">
        <v>196</v>
      </c>
      <c r="I62" s="17" t="s">
        <v>242</v>
      </c>
      <c r="J62" s="17"/>
      <c r="K62" s="17" t="s">
        <v>251</v>
      </c>
    </row>
    <row r="63" spans="1:13" ht="15" thickTop="1">
      <c r="A63" s="2" t="s">
        <v>120</v>
      </c>
      <c r="B63" s="29">
        <v>611.80400000000088</v>
      </c>
      <c r="C63" s="29">
        <v>1293.9270000000004</v>
      </c>
      <c r="D63" s="29"/>
      <c r="E63" s="29">
        <v>-697.14699999999948</v>
      </c>
      <c r="F63" s="29"/>
      <c r="G63" s="2" t="s">
        <v>120</v>
      </c>
      <c r="H63" s="29">
        <v>692.55500000000154</v>
      </c>
      <c r="I63" s="29">
        <v>814.96899999999982</v>
      </c>
      <c r="J63" s="29"/>
      <c r="K63" s="29">
        <v>-133.24299999999829</v>
      </c>
    </row>
    <row r="64" spans="1:13">
      <c r="A64" s="2" t="s">
        <v>123</v>
      </c>
      <c r="B64" s="29">
        <v>1011</v>
      </c>
      <c r="C64" s="29">
        <v>164.35599999999999</v>
      </c>
      <c r="D64" s="29"/>
      <c r="E64" s="29">
        <v>846.64400000000001</v>
      </c>
      <c r="F64" s="29"/>
      <c r="G64" s="2" t="s">
        <v>123</v>
      </c>
      <c r="H64" s="99">
        <v>417</v>
      </c>
      <c r="I64" s="29">
        <v>149.28</v>
      </c>
      <c r="J64" s="29"/>
      <c r="K64" s="29">
        <v>267.72000000000003</v>
      </c>
    </row>
    <row r="65" spans="1:12" hidden="1">
      <c r="A65" s="2" t="s">
        <v>124</v>
      </c>
      <c r="B65" s="29"/>
      <c r="C65" s="29"/>
      <c r="D65" s="29"/>
      <c r="E65" s="29">
        <v>0</v>
      </c>
      <c r="F65" s="29"/>
      <c r="G65" s="2" t="s">
        <v>124</v>
      </c>
      <c r="H65" s="99"/>
      <c r="I65" s="29"/>
      <c r="J65" s="29"/>
      <c r="K65" s="29">
        <v>0</v>
      </c>
    </row>
    <row r="66" spans="1:12">
      <c r="A66" s="2" t="s">
        <v>125</v>
      </c>
      <c r="B66" s="29">
        <v>-312</v>
      </c>
      <c r="C66" s="29">
        <v>-41.611667603027911</v>
      </c>
      <c r="D66" s="29"/>
      <c r="E66" s="29">
        <v>-255.36433239697209</v>
      </c>
      <c r="F66" s="29"/>
      <c r="G66" s="2" t="s">
        <v>125</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154</v>
      </c>
      <c r="B70" s="11">
        <v>762.87199999999984</v>
      </c>
      <c r="C70" s="11">
        <v>-61.953000000000003</v>
      </c>
      <c r="D70" s="11"/>
      <c r="E70" s="11">
        <v>824.82499999999982</v>
      </c>
      <c r="F70" s="11"/>
      <c r="G70" s="2" t="s">
        <v>154</v>
      </c>
      <c r="H70" s="11">
        <v>61.784999999999997</v>
      </c>
      <c r="I70" s="11">
        <v>-19.283000000000001</v>
      </c>
      <c r="J70" s="11"/>
      <c r="K70" s="11">
        <v>81.067999999999998</v>
      </c>
    </row>
    <row r="71" spans="1:12">
      <c r="A71" s="2" t="s">
        <v>121</v>
      </c>
      <c r="B71" s="11">
        <v>-329.96500000000003</v>
      </c>
      <c r="C71" s="11" t="e">
        <f>+#REF!</f>
        <v>#REF!</v>
      </c>
      <c r="D71" s="11"/>
      <c r="E71" s="11">
        <v>-175.79600000000002</v>
      </c>
      <c r="F71" s="11"/>
      <c r="G71" s="2" t="s">
        <v>121</v>
      </c>
      <c r="H71" s="11">
        <v>-668.17700000000002</v>
      </c>
      <c r="I71" s="11">
        <v>-499.61200000000002</v>
      </c>
      <c r="J71" s="11"/>
      <c r="K71" s="11">
        <v>-168.565</v>
      </c>
    </row>
    <row r="72" spans="1:12">
      <c r="A72" s="2" t="s">
        <v>122</v>
      </c>
      <c r="B72" s="11">
        <v>31.992999999999974</v>
      </c>
      <c r="C72" s="11">
        <v>15.853999999999999</v>
      </c>
      <c r="D72" s="11"/>
      <c r="E72" s="11">
        <v>16.138999999999974</v>
      </c>
      <c r="F72" s="11"/>
      <c r="G72" s="2" t="s">
        <v>122</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218</v>
      </c>
      <c r="B80" s="11">
        <v>-18.697999999999979</v>
      </c>
      <c r="C80" s="11"/>
      <c r="D80" s="11"/>
      <c r="E80" s="11">
        <v>-18.697999999999979</v>
      </c>
      <c r="F80" s="11"/>
      <c r="G80" s="2" t="s">
        <v>218</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294" t="s">
        <v>244</v>
      </c>
      <c r="B82" s="294"/>
      <c r="C82" s="294"/>
      <c r="D82" s="294"/>
      <c r="E82" s="294"/>
      <c r="F82" s="10"/>
      <c r="G82" s="294" t="s">
        <v>244</v>
      </c>
      <c r="H82" s="294"/>
      <c r="I82" s="294"/>
      <c r="J82" s="294"/>
      <c r="K82" s="294"/>
    </row>
    <row r="83" spans="1:11">
      <c r="A83" s="74" t="s">
        <v>211</v>
      </c>
      <c r="G83" s="74" t="s">
        <v>211</v>
      </c>
    </row>
    <row r="84" spans="1:11">
      <c r="A84" s="3" t="s">
        <v>168</v>
      </c>
      <c r="B84" s="15">
        <v>8.4000000000514774E-2</v>
      </c>
      <c r="C84" s="15">
        <v>3.3239697253861777E-4</v>
      </c>
      <c r="D84" s="15">
        <v>0</v>
      </c>
      <c r="E84" s="15">
        <v>8.3667603028288795E-2</v>
      </c>
      <c r="F84" s="15"/>
      <c r="G84" s="3" t="s">
        <v>168</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191</v>
      </c>
      <c r="C89" s="73" t="s">
        <v>192</v>
      </c>
      <c r="D89" s="73"/>
      <c r="E89" s="73" t="s">
        <v>193</v>
      </c>
      <c r="G89" s="80" t="s">
        <v>72</v>
      </c>
      <c r="H89" s="73" t="s">
        <v>194</v>
      </c>
      <c r="I89" s="73" t="s">
        <v>200</v>
      </c>
      <c r="J89" s="73"/>
      <c r="K89" s="73" t="s">
        <v>195</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118</v>
      </c>
      <c r="B92" s="108">
        <v>0</v>
      </c>
      <c r="C92" s="108">
        <v>1110.431</v>
      </c>
      <c r="D92" s="108"/>
      <c r="E92" s="108">
        <v>0</v>
      </c>
      <c r="G92" s="79" t="s">
        <v>118</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119</v>
      </c>
      <c r="B96" s="108">
        <v>0</v>
      </c>
      <c r="C96" s="108">
        <v>0</v>
      </c>
      <c r="D96" s="108"/>
      <c r="E96" s="108">
        <v>0</v>
      </c>
      <c r="G96" s="79" t="s">
        <v>119</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162</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237</v>
      </c>
      <c r="O112" s="66">
        <v>-1638.6289999999999</v>
      </c>
      <c r="P112" s="75">
        <v>-1492.6</v>
      </c>
      <c r="U112" s="7"/>
    </row>
    <row r="113" spans="14:21">
      <c r="N113" s="65" t="s">
        <v>95</v>
      </c>
      <c r="O113" s="66">
        <v>-3706.0280000000002</v>
      </c>
      <c r="P113" s="75">
        <v>-2908.21</v>
      </c>
      <c r="U113" s="2"/>
    </row>
    <row r="114" spans="14:21">
      <c r="N114" s="65" t="s">
        <v>238</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161</v>
      </c>
      <c r="O125" s="66">
        <v>611.80400000000088</v>
      </c>
      <c r="P125" s="75">
        <v>692.55500000000097</v>
      </c>
      <c r="U125" s="2"/>
    </row>
    <row r="126" spans="14:21">
      <c r="Q126" t="s">
        <v>162</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239</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162</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240</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S433"/>
  <sheetViews>
    <sheetView showGridLines="0" view="pageBreakPreview" zoomScale="80" zoomScaleNormal="80" zoomScaleSheetLayoutView="80" workbookViewId="0">
      <pane xSplit="1" ySplit="3" topLeftCell="B4" activePane="bottomRight" state="frozen"/>
      <selection pane="topRight"/>
      <selection pane="bottomLeft"/>
      <selection pane="bottomRight"/>
    </sheetView>
  </sheetViews>
  <sheetFormatPr defaultColWidth="8.81640625" defaultRowHeight="13"/>
  <cols>
    <col min="1" max="1" width="57.54296875" style="122" customWidth="1"/>
    <col min="2" max="17" width="10.453125" style="122" customWidth="1"/>
    <col min="18" max="16384" width="8.81640625" style="122"/>
  </cols>
  <sheetData>
    <row r="1" spans="1:19" s="229" customFormat="1">
      <c r="A1" s="219" t="s">
        <v>368</v>
      </c>
    </row>
    <row r="2" spans="1:19" s="229" customFormat="1" ht="13.5" thickBot="1">
      <c r="A2" s="221" t="s">
        <v>336</v>
      </c>
      <c r="B2" s="222"/>
      <c r="C2" s="222"/>
      <c r="D2" s="222"/>
      <c r="E2" s="230"/>
      <c r="F2" s="221"/>
      <c r="G2" s="221"/>
      <c r="H2" s="221"/>
      <c r="I2" s="221"/>
      <c r="J2" s="221"/>
      <c r="K2" s="221"/>
      <c r="L2" s="221"/>
      <c r="M2" s="221"/>
      <c r="N2" s="221"/>
      <c r="O2" s="221"/>
      <c r="P2" s="221"/>
      <c r="Q2" s="221"/>
      <c r="R2" s="231"/>
      <c r="S2" s="231"/>
    </row>
    <row r="3" spans="1:19" s="229" customFormat="1" ht="14" thickTop="1" thickBot="1">
      <c r="A3" s="232" t="s">
        <v>230</v>
      </c>
      <c r="B3" s="233" t="s">
        <v>313</v>
      </c>
      <c r="C3" s="233" t="s">
        <v>337</v>
      </c>
      <c r="D3" s="233" t="s">
        <v>342</v>
      </c>
      <c r="E3" s="233" t="s">
        <v>358</v>
      </c>
      <c r="F3" s="233" t="s">
        <v>360</v>
      </c>
      <c r="G3" s="233" t="s">
        <v>363</v>
      </c>
      <c r="H3" s="233" t="s">
        <v>391</v>
      </c>
      <c r="I3" s="233" t="s">
        <v>427</v>
      </c>
      <c r="J3" s="233" t="s">
        <v>429</v>
      </c>
      <c r="K3" s="233" t="s">
        <v>438</v>
      </c>
      <c r="L3" s="233" t="s">
        <v>457</v>
      </c>
      <c r="M3" s="233" t="s">
        <v>460</v>
      </c>
      <c r="N3" s="233" t="s">
        <v>477</v>
      </c>
      <c r="O3" s="233" t="s">
        <v>480</v>
      </c>
      <c r="P3" s="233" t="s">
        <v>482</v>
      </c>
      <c r="Q3" s="233" t="s">
        <v>483</v>
      </c>
      <c r="R3" s="233" t="str">
        <f>'1 FO Q'!O3</f>
        <v>Q2 2022</v>
      </c>
      <c r="S3" s="233" t="str">
        <f>'1 FO Q'!P3</f>
        <v>Q3 2022</v>
      </c>
    </row>
    <row r="4" spans="1:19" s="156" customFormat="1" ht="13.5" thickTop="1">
      <c r="A4" s="185" t="s">
        <v>3</v>
      </c>
      <c r="B4" s="186"/>
      <c r="C4" s="186"/>
      <c r="D4" s="186"/>
      <c r="E4" s="186"/>
      <c r="G4" s="186"/>
      <c r="H4" s="186"/>
      <c r="I4" s="186"/>
      <c r="J4" s="186"/>
      <c r="K4" s="186"/>
      <c r="L4" s="186"/>
      <c r="M4" s="186"/>
      <c r="N4" s="186"/>
      <c r="O4" s="186"/>
      <c r="P4" s="186"/>
      <c r="Q4" s="186"/>
      <c r="R4" s="186"/>
      <c r="S4" s="186"/>
    </row>
    <row r="5" spans="1:19" s="148" customFormat="1" ht="8.15" customHeight="1">
      <c r="A5" s="170"/>
      <c r="B5" s="142"/>
      <c r="C5" s="142"/>
      <c r="D5" s="142"/>
      <c r="E5" s="142"/>
      <c r="G5" s="142"/>
      <c r="H5" s="142"/>
      <c r="I5" s="142"/>
      <c r="J5" s="142"/>
      <c r="K5" s="142"/>
      <c r="L5" s="142"/>
      <c r="M5" s="142"/>
      <c r="N5" s="142"/>
      <c r="O5" s="142"/>
      <c r="P5" s="142"/>
      <c r="Q5" s="142"/>
      <c r="R5" s="142"/>
      <c r="S5" s="142"/>
    </row>
    <row r="6" spans="1:19" s="148" customFormat="1">
      <c r="A6" s="138" t="s">
        <v>489</v>
      </c>
      <c r="B6" s="139">
        <v>3430</v>
      </c>
      <c r="C6" s="139">
        <v>3565.6000000000004</v>
      </c>
      <c r="D6" s="139">
        <v>3382.6000000000004</v>
      </c>
      <c r="E6" s="139">
        <v>3825.4</v>
      </c>
      <c r="F6" s="139">
        <v>14203.6</v>
      </c>
      <c r="G6" s="139">
        <v>3370.2</v>
      </c>
      <c r="H6" s="139">
        <v>2624</v>
      </c>
      <c r="I6" s="139">
        <v>2828</v>
      </c>
      <c r="J6" s="139">
        <v>3182</v>
      </c>
      <c r="K6" s="139">
        <v>12003</v>
      </c>
      <c r="L6" s="139">
        <v>2982</v>
      </c>
      <c r="M6" s="139">
        <v>3070</v>
      </c>
      <c r="N6" s="139">
        <v>3049</v>
      </c>
      <c r="O6" s="139">
        <v>3505</v>
      </c>
      <c r="P6" s="139">
        <v>12606</v>
      </c>
      <c r="Q6" s="139">
        <v>3233</v>
      </c>
      <c r="R6" s="139">
        <v>3442</v>
      </c>
      <c r="S6" s="139">
        <v>3539</v>
      </c>
    </row>
    <row r="7" spans="1:19" s="148" customFormat="1">
      <c r="A7" s="138" t="s">
        <v>490</v>
      </c>
      <c r="B7" s="139" t="s">
        <v>298</v>
      </c>
      <c r="C7" s="139" t="s">
        <v>298</v>
      </c>
      <c r="D7" s="139" t="s">
        <v>298</v>
      </c>
      <c r="E7" s="139" t="s">
        <v>298</v>
      </c>
      <c r="F7" s="139" t="s">
        <v>298</v>
      </c>
      <c r="G7" s="139" t="s">
        <v>298</v>
      </c>
      <c r="H7" s="139" t="s">
        <v>298</v>
      </c>
      <c r="I7" s="139" t="s">
        <v>298</v>
      </c>
      <c r="J7" s="139" t="s">
        <v>298</v>
      </c>
      <c r="K7" s="139" t="s">
        <v>298</v>
      </c>
      <c r="L7" s="139" t="s">
        <v>298</v>
      </c>
      <c r="M7" s="139">
        <v>2</v>
      </c>
      <c r="N7" s="139">
        <v>5</v>
      </c>
      <c r="O7" s="139">
        <v>48</v>
      </c>
      <c r="P7" s="139">
        <v>55</v>
      </c>
      <c r="Q7" s="139">
        <v>91</v>
      </c>
      <c r="R7" s="139">
        <v>282</v>
      </c>
      <c r="S7" s="139">
        <v>433</v>
      </c>
    </row>
    <row r="8" spans="1:19" s="156" customFormat="1">
      <c r="A8" s="155" t="s">
        <v>491</v>
      </c>
      <c r="B8" s="234">
        <v>3430</v>
      </c>
      <c r="C8" s="234">
        <v>3565.6000000000004</v>
      </c>
      <c r="D8" s="234">
        <v>3382.6000000000004</v>
      </c>
      <c r="E8" s="234">
        <v>3825.4</v>
      </c>
      <c r="F8" s="234">
        <v>14203.6</v>
      </c>
      <c r="G8" s="234">
        <v>3370.2</v>
      </c>
      <c r="H8" s="234">
        <v>2624</v>
      </c>
      <c r="I8" s="234">
        <v>2828</v>
      </c>
      <c r="J8" s="234">
        <v>3182</v>
      </c>
      <c r="K8" s="234">
        <v>12003</v>
      </c>
      <c r="L8" s="234">
        <v>2982</v>
      </c>
      <c r="M8" s="234">
        <v>3072</v>
      </c>
      <c r="N8" s="234">
        <v>3054</v>
      </c>
      <c r="O8" s="234">
        <v>3553</v>
      </c>
      <c r="P8" s="234">
        <f>SUM(L8:O8)</f>
        <v>12661</v>
      </c>
      <c r="Q8" s="234">
        <v>3324</v>
      </c>
      <c r="R8" s="234">
        <v>3725</v>
      </c>
      <c r="S8" s="234">
        <v>3972</v>
      </c>
    </row>
    <row r="9" spans="1:19" s="148" customFormat="1">
      <c r="A9" s="138" t="s">
        <v>496</v>
      </c>
      <c r="B9" s="139">
        <v>791.58785773868635</v>
      </c>
      <c r="C9" s="139">
        <v>832.64930019418262</v>
      </c>
      <c r="D9" s="139">
        <v>814.49846868182647</v>
      </c>
      <c r="E9" s="139">
        <v>884.60228130061341</v>
      </c>
      <c r="F9" s="139">
        <v>3323.3379079153087</v>
      </c>
      <c r="G9" s="139">
        <v>887.07349141040038</v>
      </c>
      <c r="H9" s="139">
        <v>798</v>
      </c>
      <c r="I9" s="139">
        <v>957</v>
      </c>
      <c r="J9" s="139">
        <v>983</v>
      </c>
      <c r="K9" s="139">
        <f t="shared" ref="K9:K23" si="0">SUM(G9:J9)</f>
        <v>3625.0734914104005</v>
      </c>
      <c r="L9" s="139">
        <v>1012</v>
      </c>
      <c r="M9" s="139">
        <v>1076</v>
      </c>
      <c r="N9" s="139">
        <v>1100</v>
      </c>
      <c r="O9" s="139">
        <v>1198</v>
      </c>
      <c r="P9" s="139">
        <f t="shared" ref="P9:P18" si="1">SUM(L9:O9)</f>
        <v>4386</v>
      </c>
      <c r="Q9" s="139">
        <v>1302</v>
      </c>
      <c r="R9" s="139">
        <v>1570</v>
      </c>
      <c r="S9" s="139">
        <v>1870</v>
      </c>
    </row>
    <row r="10" spans="1:19" s="148" customFormat="1" hidden="1">
      <c r="A10" s="138" t="s">
        <v>414</v>
      </c>
      <c r="B10" s="139">
        <v>1582</v>
      </c>
      <c r="C10" s="139">
        <v>1558.3286998058175</v>
      </c>
      <c r="D10" s="139">
        <v>1586</v>
      </c>
      <c r="E10" s="139">
        <v>1642.399718699387</v>
      </c>
      <c r="F10" s="139">
        <v>6367.4060920846914</v>
      </c>
      <c r="G10" s="139">
        <v>1595.3788457291166</v>
      </c>
      <c r="H10" s="139">
        <v>1033</v>
      </c>
      <c r="I10" s="139">
        <v>1030</v>
      </c>
      <c r="J10" s="139">
        <v>999</v>
      </c>
      <c r="K10" s="139">
        <f t="shared" si="0"/>
        <v>4657.3788457291166</v>
      </c>
      <c r="L10" s="139">
        <v>1029</v>
      </c>
      <c r="M10" s="139">
        <v>1009</v>
      </c>
      <c r="N10" s="139">
        <v>1031</v>
      </c>
      <c r="O10" s="139">
        <v>1126</v>
      </c>
      <c r="P10" s="139">
        <f t="shared" si="1"/>
        <v>4195</v>
      </c>
      <c r="Q10" s="139"/>
      <c r="R10" s="139"/>
      <c r="S10" s="139"/>
    </row>
    <row r="11" spans="1:19" s="148" customFormat="1" hidden="1">
      <c r="A11" s="138" t="s">
        <v>415</v>
      </c>
      <c r="B11" s="139">
        <v>93.028999999999996</v>
      </c>
      <c r="C11" s="139">
        <v>127.6220000000003</v>
      </c>
      <c r="D11" s="139">
        <v>147.35300000000097</v>
      </c>
      <c r="E11" s="139">
        <v>138.97499999999991</v>
      </c>
      <c r="F11" s="139">
        <v>506.97900000000118</v>
      </c>
      <c r="G11" s="139">
        <v>53.062469413965118</v>
      </c>
      <c r="H11" s="139">
        <v>55</v>
      </c>
      <c r="I11" s="139">
        <v>78</v>
      </c>
      <c r="J11" s="139">
        <v>103</v>
      </c>
      <c r="K11" s="139">
        <f>SUM(G11:J11)</f>
        <v>289.06246941396512</v>
      </c>
      <c r="L11" s="139">
        <v>82</v>
      </c>
      <c r="M11" s="139">
        <v>47</v>
      </c>
      <c r="N11" s="139">
        <v>87</v>
      </c>
      <c r="O11" s="139">
        <v>88</v>
      </c>
      <c r="P11" s="139">
        <f>SUM(L11:O11)</f>
        <v>304</v>
      </c>
      <c r="Q11" s="139"/>
      <c r="R11" s="139"/>
      <c r="S11" s="139"/>
    </row>
    <row r="12" spans="1:19" s="148" customFormat="1" ht="14.5">
      <c r="A12" s="138" t="s">
        <v>505</v>
      </c>
      <c r="B12" s="139">
        <f>+B11+B10</f>
        <v>1675.029</v>
      </c>
      <c r="C12" s="139">
        <f t="shared" ref="C12:O12" si="2">+C11+C10</f>
        <v>1685.9506998058177</v>
      </c>
      <c r="D12" s="139">
        <f t="shared" si="2"/>
        <v>1733.353000000001</v>
      </c>
      <c r="E12" s="139">
        <f t="shared" si="2"/>
        <v>1781.3747186993869</v>
      </c>
      <c r="F12" s="139">
        <f t="shared" si="2"/>
        <v>6874.3850920846926</v>
      </c>
      <c r="G12" s="139">
        <f t="shared" si="2"/>
        <v>1648.4413151430817</v>
      </c>
      <c r="H12" s="139">
        <f t="shared" si="2"/>
        <v>1088</v>
      </c>
      <c r="I12" s="139">
        <f t="shared" si="2"/>
        <v>1108</v>
      </c>
      <c r="J12" s="139">
        <f t="shared" si="2"/>
        <v>1102</v>
      </c>
      <c r="K12" s="139">
        <f t="shared" si="2"/>
        <v>4946.4413151430817</v>
      </c>
      <c r="L12" s="139">
        <f t="shared" si="2"/>
        <v>1111</v>
      </c>
      <c r="M12" s="139">
        <f t="shared" si="2"/>
        <v>1056</v>
      </c>
      <c r="N12" s="139">
        <f t="shared" si="2"/>
        <v>1118</v>
      </c>
      <c r="O12" s="139">
        <f t="shared" si="2"/>
        <v>1214</v>
      </c>
      <c r="P12" s="139">
        <v>4498</v>
      </c>
      <c r="Q12" s="139">
        <v>1146</v>
      </c>
      <c r="R12" s="139">
        <v>1149</v>
      </c>
      <c r="S12" s="139">
        <v>1257</v>
      </c>
    </row>
    <row r="13" spans="1:19" s="148" customFormat="1">
      <c r="A13" s="138" t="s">
        <v>497</v>
      </c>
      <c r="B13" s="139">
        <v>964</v>
      </c>
      <c r="C13" s="139">
        <v>1047</v>
      </c>
      <c r="D13" s="139">
        <v>836</v>
      </c>
      <c r="E13" s="139">
        <v>1160</v>
      </c>
      <c r="F13" s="139">
        <v>4005.8769999999995</v>
      </c>
      <c r="G13" s="139">
        <v>834.68519344651736</v>
      </c>
      <c r="H13" s="139">
        <v>738</v>
      </c>
      <c r="I13" s="139">
        <v>762</v>
      </c>
      <c r="J13" s="139">
        <v>1097</v>
      </c>
      <c r="K13" s="139">
        <v>3433</v>
      </c>
      <c r="L13" s="139">
        <v>859</v>
      </c>
      <c r="M13" s="139">
        <v>941</v>
      </c>
      <c r="N13" s="139">
        <v>837</v>
      </c>
      <c r="O13" s="139">
        <v>1140</v>
      </c>
      <c r="P13" s="139">
        <f t="shared" si="1"/>
        <v>3777</v>
      </c>
      <c r="Q13" s="139">
        <v>876</v>
      </c>
      <c r="R13" s="139">
        <v>1006</v>
      </c>
      <c r="S13" s="139">
        <v>845</v>
      </c>
    </row>
    <row r="14" spans="1:19" s="148" customFormat="1" ht="6.65" customHeight="1">
      <c r="A14" s="174"/>
      <c r="B14" s="139"/>
      <c r="C14" s="139"/>
      <c r="D14" s="139"/>
      <c r="E14" s="139"/>
      <c r="F14" s="139"/>
      <c r="G14" s="139"/>
      <c r="H14" s="139"/>
      <c r="I14" s="139"/>
      <c r="J14" s="139"/>
      <c r="K14" s="139"/>
      <c r="L14" s="139"/>
      <c r="M14" s="139"/>
      <c r="N14" s="139"/>
      <c r="O14" s="139"/>
      <c r="P14" s="139"/>
      <c r="Q14" s="139"/>
      <c r="R14" s="139"/>
      <c r="S14" s="139"/>
    </row>
    <row r="15" spans="1:19" s="148" customFormat="1">
      <c r="A15" s="138" t="s">
        <v>364</v>
      </c>
      <c r="B15" s="139">
        <v>284</v>
      </c>
      <c r="C15" s="139">
        <v>432.09999999999997</v>
      </c>
      <c r="D15" s="139">
        <v>265</v>
      </c>
      <c r="E15" s="139">
        <v>460</v>
      </c>
      <c r="F15" s="139">
        <v>1440.6</v>
      </c>
      <c r="G15" s="139">
        <v>219</v>
      </c>
      <c r="H15" s="139">
        <v>156</v>
      </c>
      <c r="I15" s="139">
        <v>176</v>
      </c>
      <c r="J15" s="139">
        <v>426</v>
      </c>
      <c r="K15" s="139">
        <v>978</v>
      </c>
      <c r="L15" s="139">
        <v>163</v>
      </c>
      <c r="M15" s="139">
        <v>244</v>
      </c>
      <c r="N15" s="139">
        <v>80</v>
      </c>
      <c r="O15" s="139">
        <v>121</v>
      </c>
      <c r="P15" s="139">
        <v>607</v>
      </c>
      <c r="Q15" s="139">
        <v>-49</v>
      </c>
      <c r="R15" s="139">
        <v>132</v>
      </c>
      <c r="S15" s="139">
        <v>-171</v>
      </c>
    </row>
    <row r="16" spans="1:19" s="148" customFormat="1">
      <c r="A16" s="138" t="s">
        <v>393</v>
      </c>
      <c r="B16" s="139">
        <v>0.3</v>
      </c>
      <c r="C16" s="139">
        <v>1.7</v>
      </c>
      <c r="D16" s="139">
        <v>0.39999999999999991</v>
      </c>
      <c r="E16" s="139">
        <v>2.3000000000000003</v>
      </c>
      <c r="F16" s="139">
        <v>4.7</v>
      </c>
      <c r="G16" s="139">
        <v>0.2</v>
      </c>
      <c r="H16" s="139">
        <v>54</v>
      </c>
      <c r="I16" s="139">
        <v>80</v>
      </c>
      <c r="J16" s="139">
        <v>-35</v>
      </c>
      <c r="K16" s="139">
        <v>100</v>
      </c>
      <c r="L16" s="139">
        <v>47</v>
      </c>
      <c r="M16" s="139">
        <v>9</v>
      </c>
      <c r="N16" s="139">
        <v>34</v>
      </c>
      <c r="O16" s="139">
        <v>-51</v>
      </c>
      <c r="P16" s="139">
        <v>40</v>
      </c>
      <c r="Q16" s="139">
        <v>55</v>
      </c>
      <c r="R16" s="139">
        <v>73</v>
      </c>
      <c r="S16" s="139">
        <v>71</v>
      </c>
    </row>
    <row r="17" spans="1:19" s="148" customFormat="1">
      <c r="A17" s="138" t="s">
        <v>177</v>
      </c>
      <c r="B17" s="139">
        <v>284.3</v>
      </c>
      <c r="C17" s="139">
        <v>433.79999999999995</v>
      </c>
      <c r="D17" s="139">
        <v>265</v>
      </c>
      <c r="E17" s="139">
        <v>462</v>
      </c>
      <c r="F17" s="139">
        <v>1445.3</v>
      </c>
      <c r="G17" s="139">
        <v>219.2</v>
      </c>
      <c r="H17" s="139">
        <v>210</v>
      </c>
      <c r="I17" s="139">
        <v>256</v>
      </c>
      <c r="J17" s="139">
        <v>392</v>
      </c>
      <c r="K17" s="139">
        <f t="shared" si="0"/>
        <v>1077.2</v>
      </c>
      <c r="L17" s="139">
        <v>210</v>
      </c>
      <c r="M17" s="139">
        <v>253</v>
      </c>
      <c r="N17" s="139">
        <v>114</v>
      </c>
      <c r="O17" s="139">
        <v>69</v>
      </c>
      <c r="P17" s="139">
        <v>647</v>
      </c>
      <c r="Q17" s="139">
        <v>6</v>
      </c>
      <c r="R17" s="139">
        <v>205</v>
      </c>
      <c r="S17" s="139">
        <v>-100</v>
      </c>
    </row>
    <row r="18" spans="1:19" s="148" customFormat="1">
      <c r="A18" s="138" t="s">
        <v>14</v>
      </c>
      <c r="B18" s="139">
        <v>-56.2</v>
      </c>
      <c r="C18" s="139">
        <v>0</v>
      </c>
      <c r="D18" s="139">
        <v>0</v>
      </c>
      <c r="E18" s="139">
        <v>-699</v>
      </c>
      <c r="F18" s="139">
        <v>-755.4</v>
      </c>
      <c r="G18" s="139">
        <v>0</v>
      </c>
      <c r="H18" s="139">
        <v>2383</v>
      </c>
      <c r="I18" s="139">
        <v>0</v>
      </c>
      <c r="J18" s="139">
        <v>-275</v>
      </c>
      <c r="K18" s="139">
        <v>2109</v>
      </c>
      <c r="L18" s="139">
        <v>0</v>
      </c>
      <c r="M18" s="139">
        <v>-74</v>
      </c>
      <c r="N18" s="139">
        <v>0</v>
      </c>
      <c r="O18" s="139">
        <v>0</v>
      </c>
      <c r="P18" s="139">
        <f t="shared" si="1"/>
        <v>-74</v>
      </c>
      <c r="Q18" s="139">
        <v>595</v>
      </c>
      <c r="R18" s="139">
        <v>0</v>
      </c>
      <c r="S18" s="139">
        <v>0</v>
      </c>
    </row>
    <row r="19" spans="1:19" s="148" customFormat="1">
      <c r="A19" s="138" t="s">
        <v>6</v>
      </c>
      <c r="B19" s="139">
        <v>228.10000000000002</v>
      </c>
      <c r="C19" s="139">
        <v>433.79999999999995</v>
      </c>
      <c r="D19" s="139">
        <v>265.10000000000002</v>
      </c>
      <c r="E19" s="139">
        <v>-237.10000000000002</v>
      </c>
      <c r="F19" s="139">
        <v>689.9</v>
      </c>
      <c r="G19" s="139">
        <v>219.2</v>
      </c>
      <c r="H19" s="139">
        <v>2594</v>
      </c>
      <c r="I19" s="139">
        <v>256</v>
      </c>
      <c r="J19" s="139">
        <v>117</v>
      </c>
      <c r="K19" s="139">
        <f t="shared" si="0"/>
        <v>3186.2</v>
      </c>
      <c r="L19" s="139">
        <v>210</v>
      </c>
      <c r="M19" s="139">
        <v>179</v>
      </c>
      <c r="N19" s="139">
        <v>114</v>
      </c>
      <c r="O19" s="139">
        <v>69</v>
      </c>
      <c r="P19" s="139">
        <v>573</v>
      </c>
      <c r="Q19" s="139">
        <v>602</v>
      </c>
      <c r="R19" s="139">
        <v>205</v>
      </c>
      <c r="S19" s="139">
        <v>-100</v>
      </c>
    </row>
    <row r="20" spans="1:19" s="148" customFormat="1">
      <c r="A20" s="138" t="s">
        <v>378</v>
      </c>
      <c r="B20" s="139">
        <v>166.6</v>
      </c>
      <c r="C20" s="139">
        <v>348.4</v>
      </c>
      <c r="D20" s="139">
        <v>233.29999999999998</v>
      </c>
      <c r="E20" s="139">
        <v>-158.69999999999996</v>
      </c>
      <c r="F20" s="139">
        <v>589.6</v>
      </c>
      <c r="G20" s="139">
        <v>156.6</v>
      </c>
      <c r="H20" s="139">
        <v>2515</v>
      </c>
      <c r="I20" s="139">
        <v>188</v>
      </c>
      <c r="J20" s="139">
        <v>-633</v>
      </c>
      <c r="K20" s="139">
        <v>2226</v>
      </c>
      <c r="L20" s="139">
        <v>145</v>
      </c>
      <c r="M20" s="139">
        <v>92</v>
      </c>
      <c r="N20" s="139">
        <v>55</v>
      </c>
      <c r="O20" s="139">
        <v>32</v>
      </c>
      <c r="P20" s="139">
        <v>325</v>
      </c>
      <c r="Q20" s="139">
        <v>483</v>
      </c>
      <c r="R20" s="139">
        <v>175</v>
      </c>
      <c r="S20" s="139">
        <v>-86</v>
      </c>
    </row>
    <row r="21" spans="1:19" s="148" customFormat="1">
      <c r="A21" s="138" t="s">
        <v>380</v>
      </c>
      <c r="B21" s="209">
        <v>2.48</v>
      </c>
      <c r="C21" s="209">
        <v>5.17</v>
      </c>
      <c r="D21" s="209">
        <v>3.46</v>
      </c>
      <c r="E21" s="209">
        <v>-2.36</v>
      </c>
      <c r="F21" s="209">
        <v>8.77</v>
      </c>
      <c r="G21" s="209">
        <v>2.33</v>
      </c>
      <c r="H21" s="209">
        <v>37.340000000000003</v>
      </c>
      <c r="I21" s="209">
        <v>2.79</v>
      </c>
      <c r="J21" s="209">
        <v>-9.4</v>
      </c>
      <c r="K21" s="209">
        <f>SUM(G21:J21)</f>
        <v>33.06</v>
      </c>
      <c r="L21" s="209">
        <v>1.99</v>
      </c>
      <c r="M21" s="209">
        <v>1.18</v>
      </c>
      <c r="N21" s="209">
        <v>0.71</v>
      </c>
      <c r="O21" s="209">
        <v>0.41</v>
      </c>
      <c r="P21" s="209">
        <v>4.2300000000000004</v>
      </c>
      <c r="Q21" s="209">
        <v>6.2</v>
      </c>
      <c r="R21" s="209">
        <v>2.25</v>
      </c>
      <c r="S21" s="209">
        <v>-1.1000000000000001</v>
      </c>
    </row>
    <row r="22" spans="1:19" s="148" customFormat="1">
      <c r="A22" s="138" t="s">
        <v>394</v>
      </c>
      <c r="B22" s="147">
        <v>218</v>
      </c>
      <c r="C22" s="147">
        <v>333</v>
      </c>
      <c r="D22" s="147">
        <v>206</v>
      </c>
      <c r="E22" s="147">
        <v>389</v>
      </c>
      <c r="F22" s="152">
        <v>1145</v>
      </c>
      <c r="G22" s="147">
        <v>158</v>
      </c>
      <c r="H22" s="147">
        <v>148</v>
      </c>
      <c r="I22" s="147">
        <v>218.63850600000001</v>
      </c>
      <c r="J22" s="147">
        <v>432</v>
      </c>
      <c r="K22" s="139">
        <f t="shared" si="0"/>
        <v>956.63850600000001</v>
      </c>
      <c r="L22" s="139">
        <v>231</v>
      </c>
      <c r="M22" s="139">
        <v>266</v>
      </c>
      <c r="N22" s="139">
        <v>179</v>
      </c>
      <c r="O22" s="139">
        <v>189</v>
      </c>
      <c r="P22" s="139">
        <v>864</v>
      </c>
      <c r="Q22" s="139">
        <v>39</v>
      </c>
      <c r="R22" s="139">
        <v>212</v>
      </c>
      <c r="S22" s="139">
        <v>-49</v>
      </c>
    </row>
    <row r="23" spans="1:19" s="148" customFormat="1">
      <c r="A23" s="138" t="s">
        <v>412</v>
      </c>
      <c r="B23" s="146">
        <v>3.25</v>
      </c>
      <c r="C23" s="146">
        <v>4.9400000000000004</v>
      </c>
      <c r="D23" s="146">
        <v>3.06</v>
      </c>
      <c r="E23" s="146">
        <v>5.78</v>
      </c>
      <c r="F23" s="148">
        <v>17.02</v>
      </c>
      <c r="G23" s="146">
        <v>2.35</v>
      </c>
      <c r="H23" s="146">
        <v>2.2000000000000002</v>
      </c>
      <c r="I23" s="146">
        <v>3.2464222368019873</v>
      </c>
      <c r="J23" s="146">
        <v>6.41</v>
      </c>
      <c r="K23" s="209">
        <f t="shared" si="0"/>
        <v>14.206422236801988</v>
      </c>
      <c r="L23" s="209">
        <v>3.1643463119415882</v>
      </c>
      <c r="M23" s="209">
        <v>3.41</v>
      </c>
      <c r="N23" s="209">
        <v>2.2999999999999998</v>
      </c>
      <c r="O23" s="209">
        <v>2.4300000000000002</v>
      </c>
      <c r="P23" s="209">
        <v>11.26</v>
      </c>
      <c r="Q23" s="209">
        <v>0.5</v>
      </c>
      <c r="R23" s="209">
        <v>2.71</v>
      </c>
      <c r="S23" s="209">
        <v>-0.63</v>
      </c>
    </row>
    <row r="24" spans="1:19" s="148" customFormat="1">
      <c r="A24" s="174"/>
      <c r="B24" s="139"/>
      <c r="C24" s="209"/>
      <c r="D24" s="139"/>
      <c r="E24" s="209"/>
      <c r="F24" s="139"/>
      <c r="G24" s="139"/>
      <c r="H24" s="139"/>
      <c r="I24" s="139"/>
      <c r="J24" s="139"/>
      <c r="K24" s="292"/>
      <c r="L24" s="139"/>
      <c r="M24" s="139"/>
      <c r="N24" s="139"/>
      <c r="O24" s="139"/>
      <c r="P24" s="139"/>
      <c r="Q24" s="139"/>
      <c r="R24" s="139"/>
      <c r="S24" s="139"/>
    </row>
    <row r="25" spans="1:19" s="148" customFormat="1" ht="13.5">
      <c r="A25" s="138" t="s">
        <v>506</v>
      </c>
      <c r="B25" s="140">
        <v>0.08</v>
      </c>
      <c r="C25" s="140">
        <v>6.9000000000000006E-2</v>
      </c>
      <c r="D25" s="140">
        <v>0.105</v>
      </c>
      <c r="E25" s="140">
        <v>5.2999999999999999E-2</v>
      </c>
      <c r="F25" s="140">
        <v>7.5999999999999998E-2</v>
      </c>
      <c r="G25" s="140">
        <v>-1.7000000000000001E-2</v>
      </c>
      <c r="H25" s="140">
        <v>-0.26400000000000001</v>
      </c>
      <c r="I25" s="140">
        <v>-0.16400000000000001</v>
      </c>
      <c r="J25" s="140">
        <v>-0.16819156166675384</v>
      </c>
      <c r="K25" s="293">
        <v>-0.15493255231068181</v>
      </c>
      <c r="L25" s="140">
        <v>-0.115</v>
      </c>
      <c r="M25" s="140">
        <v>0.17073170731707318</v>
      </c>
      <c r="N25" s="140">
        <v>0.08</v>
      </c>
      <c r="O25" s="140">
        <v>0.11700000000000001</v>
      </c>
      <c r="P25" s="140">
        <v>5.5E-2</v>
      </c>
      <c r="Q25" s="140">
        <v>0.115</v>
      </c>
      <c r="R25" s="140">
        <v>0.21299999999999999</v>
      </c>
      <c r="S25" s="140">
        <v>0.3</v>
      </c>
    </row>
    <row r="26" spans="1:19" s="148" customFormat="1" ht="14.5">
      <c r="A26" s="138" t="s">
        <v>507</v>
      </c>
      <c r="B26" s="140">
        <v>5.6000000000000001E-2</v>
      </c>
      <c r="C26" s="140">
        <v>5.5E-2</v>
      </c>
      <c r="D26" s="140">
        <v>9.5000000000000001E-2</v>
      </c>
      <c r="E26" s="140">
        <v>4.2000000000000003E-2</v>
      </c>
      <c r="F26" s="140">
        <v>6.0999999999999999E-2</v>
      </c>
      <c r="G26" s="140">
        <v>-1.7999999999999999E-2</v>
      </c>
      <c r="H26" s="140">
        <v>-0.126</v>
      </c>
      <c r="I26" s="140">
        <v>0.104</v>
      </c>
      <c r="J26" s="140">
        <v>6.0999999999999999E-2</v>
      </c>
      <c r="K26" s="293">
        <v>1E-3</v>
      </c>
      <c r="L26" s="140">
        <v>0.159</v>
      </c>
      <c r="M26" s="140">
        <v>0.313</v>
      </c>
      <c r="N26" s="140">
        <v>9.9000000000000005E-2</v>
      </c>
      <c r="O26" s="140">
        <v>0.124</v>
      </c>
      <c r="P26" s="140">
        <v>0.16700000000000001</v>
      </c>
      <c r="Q26" s="140">
        <v>9.9000000000000005E-2</v>
      </c>
      <c r="R26" s="140">
        <v>0.184</v>
      </c>
      <c r="S26" s="140">
        <v>0.254</v>
      </c>
    </row>
    <row r="27" spans="1:19" s="148" customFormat="1">
      <c r="A27" s="138" t="s">
        <v>416</v>
      </c>
      <c r="B27" s="140">
        <v>8.2798833819241982E-2</v>
      </c>
      <c r="C27" s="140">
        <v>0.12118577518510207</v>
      </c>
      <c r="D27" s="140">
        <v>7.7691716431147653E-2</v>
      </c>
      <c r="E27" s="140">
        <v>0.12</v>
      </c>
      <c r="F27" s="140">
        <v>0.10142499084739079</v>
      </c>
      <c r="G27" s="140">
        <v>6.498130674737404E-2</v>
      </c>
      <c r="H27" s="140">
        <v>0.06</v>
      </c>
      <c r="I27" s="140">
        <v>6.2E-2</v>
      </c>
      <c r="J27" s="140">
        <f>+J15/J8</f>
        <v>0.13387806411062225</v>
      </c>
      <c r="K27" s="293">
        <f>+K15/K8</f>
        <v>8.1479630092476885E-2</v>
      </c>
      <c r="L27" s="140">
        <v>5.5E-2</v>
      </c>
      <c r="M27" s="140">
        <v>7.9427083333333329E-2</v>
      </c>
      <c r="N27" s="140">
        <v>2.5999999999999999E-2</v>
      </c>
      <c r="O27" s="140">
        <v>3.4000000000000002E-2</v>
      </c>
      <c r="P27" s="140">
        <v>4.8000000000000001E-2</v>
      </c>
      <c r="Q27" s="140">
        <v>-1.4999999999999999E-2</v>
      </c>
      <c r="R27" s="140">
        <v>3.5000000000000003E-2</v>
      </c>
      <c r="S27" s="140">
        <v>-4.2999999999999997E-2</v>
      </c>
    </row>
    <row r="28" spans="1:19" s="148" customFormat="1">
      <c r="A28" s="138" t="s">
        <v>287</v>
      </c>
      <c r="B28" s="140">
        <v>6.6501457725947524E-2</v>
      </c>
      <c r="C28" s="140">
        <v>0.12166255328696431</v>
      </c>
      <c r="D28" s="140">
        <v>7.8371666765210193E-2</v>
      </c>
      <c r="E28" s="140">
        <v>-6.1980446489256033E-2</v>
      </c>
      <c r="F28" s="140">
        <v>4.8572192965163762E-2</v>
      </c>
      <c r="G28" s="140">
        <v>6.5040650406504072E-2</v>
      </c>
      <c r="H28" s="140">
        <v>0.98899999999999999</v>
      </c>
      <c r="I28" s="140">
        <v>9.0999999999999998E-2</v>
      </c>
      <c r="J28" s="140">
        <f>+J19/J8</f>
        <v>3.6769327467001886E-2</v>
      </c>
      <c r="K28" s="293">
        <f>+K19/K8</f>
        <v>0.26545030409064402</v>
      </c>
      <c r="L28" s="140">
        <v>7.0999999999999994E-2</v>
      </c>
      <c r="M28" s="140">
        <v>5.8268229166666664E-2</v>
      </c>
      <c r="N28" s="140">
        <v>3.6999999999999998E-2</v>
      </c>
      <c r="O28" s="140">
        <v>0.02</v>
      </c>
      <c r="P28" s="140">
        <v>4.4999999999999998E-2</v>
      </c>
      <c r="Q28" s="140">
        <v>0.18099999999999999</v>
      </c>
      <c r="R28" s="140">
        <v>5.5E-2</v>
      </c>
      <c r="S28" s="140">
        <v>-2.5000000000000001E-2</v>
      </c>
    </row>
    <row r="29" spans="1:19" s="148" customFormat="1" ht="14.5">
      <c r="A29" s="138" t="s">
        <v>508</v>
      </c>
      <c r="B29" s="139">
        <v>4189</v>
      </c>
      <c r="C29" s="139">
        <v>4148</v>
      </c>
      <c r="D29" s="139">
        <v>4756</v>
      </c>
      <c r="E29" s="139">
        <v>4139</v>
      </c>
      <c r="F29" s="139">
        <v>4139</v>
      </c>
      <c r="G29" s="139">
        <v>4754</v>
      </c>
      <c r="H29" s="139">
        <v>4189</v>
      </c>
      <c r="I29" s="139">
        <v>3865</v>
      </c>
      <c r="J29" s="139">
        <v>3026</v>
      </c>
      <c r="K29" s="292">
        <v>3026</v>
      </c>
      <c r="L29" s="139">
        <v>-777</v>
      </c>
      <c r="M29" s="139">
        <v>-1697</v>
      </c>
      <c r="N29" s="139">
        <v>-1392</v>
      </c>
      <c r="O29" s="139">
        <v>-2059</v>
      </c>
      <c r="P29" s="139">
        <v>-2059</v>
      </c>
      <c r="Q29" s="139">
        <v>-1107</v>
      </c>
      <c r="R29" s="139">
        <v>-1636</v>
      </c>
      <c r="S29" s="139">
        <v>546</v>
      </c>
    </row>
    <row r="30" spans="1:19" s="148" customFormat="1">
      <c r="A30" s="138" t="s">
        <v>417</v>
      </c>
      <c r="B30" s="210">
        <v>2.2000000000000002</v>
      </c>
      <c r="C30" s="210">
        <v>2.2000000000000002</v>
      </c>
      <c r="D30" s="210">
        <v>2.5</v>
      </c>
      <c r="E30" s="210">
        <v>2.2004253056884635</v>
      </c>
      <c r="F30" s="211">
        <v>2.2004253056884635</v>
      </c>
      <c r="G30" s="212">
        <v>2.6</v>
      </c>
      <c r="H30" s="212">
        <v>2.6</v>
      </c>
      <c r="I30" s="212">
        <v>2.5</v>
      </c>
      <c r="J30" s="212">
        <v>2.2000000000000002</v>
      </c>
      <c r="K30" s="212">
        <v>2.2000000000000002</v>
      </c>
      <c r="L30" s="212">
        <v>-0.6</v>
      </c>
      <c r="M30" s="212">
        <v>-1.2</v>
      </c>
      <c r="N30" s="212">
        <v>-1.1000000000000001</v>
      </c>
      <c r="O30" s="212">
        <v>-2.1</v>
      </c>
      <c r="P30" s="212">
        <v>-2.1</v>
      </c>
      <c r="Q30" s="212">
        <f>-1.4</f>
        <v>-1.4</v>
      </c>
      <c r="R30" s="212">
        <v>-2.2999999999999998</v>
      </c>
      <c r="S30" s="212">
        <v>1.2</v>
      </c>
    </row>
    <row r="31" spans="1:19" s="148" customFormat="1">
      <c r="A31" s="138" t="s">
        <v>418</v>
      </c>
      <c r="B31" s="140">
        <v>0.29901247581145141</v>
      </c>
      <c r="C31" s="140" t="s">
        <v>357</v>
      </c>
      <c r="D31" s="140">
        <v>0.27300000000000002</v>
      </c>
      <c r="E31" s="140">
        <v>0.27103560722165149</v>
      </c>
      <c r="F31" s="140">
        <v>0.27103560722165149</v>
      </c>
      <c r="G31" s="140">
        <v>0.25058886058620372</v>
      </c>
      <c r="H31" s="140">
        <v>0.19400000000000001</v>
      </c>
      <c r="I31" s="140">
        <v>0.17199999999999999</v>
      </c>
      <c r="J31" s="140">
        <v>0.155</v>
      </c>
      <c r="K31" s="140">
        <v>0.155</v>
      </c>
      <c r="L31" s="140">
        <v>0.1454684567965695</v>
      </c>
      <c r="M31" s="140">
        <v>0.15293790804278373</v>
      </c>
      <c r="N31" s="140">
        <v>0.14000000000000001</v>
      </c>
      <c r="O31" s="140">
        <v>9.9000000000000005E-2</v>
      </c>
      <c r="P31" s="140">
        <v>9.9000000000000005E-2</v>
      </c>
      <c r="Q31" s="140">
        <v>6.6000000000000003E-2</v>
      </c>
      <c r="R31" s="140">
        <v>5.7000000000000002E-2</v>
      </c>
      <c r="S31" s="140">
        <v>2.4E-2</v>
      </c>
    </row>
    <row r="32" spans="1:19" s="148" customFormat="1">
      <c r="A32" s="138"/>
      <c r="B32" s="140"/>
      <c r="C32" s="140"/>
      <c r="D32" s="140"/>
      <c r="E32" s="140"/>
      <c r="F32" s="140"/>
      <c r="G32" s="140"/>
      <c r="H32" s="140"/>
      <c r="I32" s="140"/>
      <c r="J32" s="140"/>
      <c r="K32" s="140"/>
      <c r="L32" s="140"/>
      <c r="M32" s="140"/>
      <c r="N32" s="140"/>
      <c r="O32" s="140"/>
      <c r="P32" s="139"/>
      <c r="Q32" s="140"/>
      <c r="R32" s="140"/>
      <c r="S32" s="140"/>
    </row>
    <row r="33" spans="1:19" s="148" customFormat="1">
      <c r="A33" s="138" t="s">
        <v>419</v>
      </c>
      <c r="B33" s="212">
        <v>23.103003829790755</v>
      </c>
      <c r="C33" s="212">
        <v>22.430456089529311</v>
      </c>
      <c r="D33" s="212">
        <v>23.348505008704421</v>
      </c>
      <c r="E33" s="212">
        <v>22.996234063786794</v>
      </c>
      <c r="F33" s="210">
        <v>23</v>
      </c>
      <c r="G33" s="213">
        <v>23.2</v>
      </c>
      <c r="H33" s="213">
        <v>22.4</v>
      </c>
      <c r="I33" s="213">
        <v>22.6</v>
      </c>
      <c r="J33" s="213">
        <v>21.6</v>
      </c>
      <c r="K33" s="213">
        <v>22.5</v>
      </c>
      <c r="L33" s="213">
        <v>22.49</v>
      </c>
      <c r="M33" s="213">
        <v>21.3</v>
      </c>
      <c r="N33" s="213">
        <v>20.399999999999999</v>
      </c>
      <c r="O33" s="213">
        <v>22</v>
      </c>
      <c r="P33" s="213">
        <v>21.7</v>
      </c>
      <c r="Q33" s="213">
        <v>21.3</v>
      </c>
      <c r="R33" s="213">
        <v>22.2</v>
      </c>
      <c r="S33" s="213">
        <v>20.100000000000001</v>
      </c>
    </row>
    <row r="34" spans="1:19" s="148" customFormat="1">
      <c r="A34" s="138" t="s">
        <v>420</v>
      </c>
      <c r="B34" s="212">
        <v>16.174559331994605</v>
      </c>
      <c r="C34" s="212">
        <v>14.798025401649495</v>
      </c>
      <c r="D34" s="212">
        <v>15.569078428755178</v>
      </c>
      <c r="E34" s="212">
        <v>16.066917295040398</v>
      </c>
      <c r="F34" s="210">
        <v>15.7</v>
      </c>
      <c r="G34" s="213">
        <v>17.3</v>
      </c>
      <c r="H34" s="213">
        <v>15.3</v>
      </c>
      <c r="I34" s="213">
        <v>12.9</v>
      </c>
      <c r="J34" s="213">
        <v>16.899999999999999</v>
      </c>
      <c r="K34" s="213">
        <v>15.8</v>
      </c>
      <c r="L34" s="213">
        <v>15.29</v>
      </c>
      <c r="M34" s="213">
        <v>15.3</v>
      </c>
      <c r="N34" s="213">
        <v>17</v>
      </c>
      <c r="O34" s="213">
        <v>20.2</v>
      </c>
      <c r="P34" s="213">
        <v>17.2</v>
      </c>
      <c r="Q34" s="213">
        <v>16.600000000000001</v>
      </c>
      <c r="R34" s="213">
        <v>19.899999999999999</v>
      </c>
      <c r="S34" s="213">
        <v>17.600000000000001</v>
      </c>
    </row>
    <row r="35" spans="1:19" s="148" customFormat="1">
      <c r="A35" s="138" t="s">
        <v>421</v>
      </c>
      <c r="B35" s="212">
        <v>19.963697347656016</v>
      </c>
      <c r="C35" s="212">
        <v>21.793159819884892</v>
      </c>
      <c r="D35" s="212">
        <v>20.875338549198702</v>
      </c>
      <c r="E35" s="212">
        <v>22.714643359464588</v>
      </c>
      <c r="F35" s="210">
        <v>21.3</v>
      </c>
      <c r="G35" s="213">
        <v>19</v>
      </c>
      <c r="H35" s="213">
        <v>19.899999999999999</v>
      </c>
      <c r="I35" s="213">
        <v>21.7</v>
      </c>
      <c r="J35" s="213">
        <v>20.3</v>
      </c>
      <c r="K35" s="213">
        <v>20.2</v>
      </c>
      <c r="L35" s="213">
        <v>17.760000000000002</v>
      </c>
      <c r="M35" s="213">
        <v>22.7</v>
      </c>
      <c r="N35" s="213">
        <v>19.100000000000001</v>
      </c>
      <c r="O35" s="213">
        <v>18.399999999999999</v>
      </c>
      <c r="P35" s="213">
        <v>19.3</v>
      </c>
      <c r="Q35" s="213">
        <v>19</v>
      </c>
      <c r="R35" s="213">
        <v>19.8</v>
      </c>
      <c r="S35" s="213">
        <v>18.5</v>
      </c>
    </row>
    <row r="36" spans="1:19" s="148" customFormat="1">
      <c r="A36" s="138" t="s">
        <v>422</v>
      </c>
      <c r="B36" s="214">
        <v>45.6</v>
      </c>
      <c r="C36" s="214">
        <v>44.8</v>
      </c>
      <c r="D36" s="214">
        <v>47.599999999999994</v>
      </c>
      <c r="E36" s="214">
        <v>42.3</v>
      </c>
      <c r="F36" s="211">
        <v>45.074999999999996</v>
      </c>
      <c r="G36" s="213">
        <v>39.4</v>
      </c>
      <c r="H36" s="213">
        <v>39.299999999999997</v>
      </c>
      <c r="I36" s="213">
        <v>44.6</v>
      </c>
      <c r="J36" s="213">
        <v>39.4</v>
      </c>
      <c r="K36" s="213">
        <v>40.700000000000003</v>
      </c>
      <c r="L36" s="213">
        <v>39</v>
      </c>
      <c r="M36" s="213">
        <v>39.200000000000003</v>
      </c>
      <c r="N36" s="213">
        <v>40.1</v>
      </c>
      <c r="O36" s="213">
        <v>40.1</v>
      </c>
      <c r="P36" s="213">
        <v>39.6</v>
      </c>
      <c r="Q36" s="213">
        <v>43.5</v>
      </c>
      <c r="R36" s="213">
        <v>44.7</v>
      </c>
      <c r="S36" s="213">
        <v>43.7</v>
      </c>
    </row>
    <row r="37" spans="1:19" s="148" customFormat="1">
      <c r="A37" s="138" t="s">
        <v>528</v>
      </c>
      <c r="B37" s="214">
        <v>65.2</v>
      </c>
      <c r="C37" s="214">
        <v>66.400000000000006</v>
      </c>
      <c r="D37" s="214">
        <v>69.099999999999994</v>
      </c>
      <c r="E37" s="214">
        <v>64.7</v>
      </c>
      <c r="F37" s="214">
        <v>66</v>
      </c>
      <c r="G37" s="214">
        <v>66.066666666666706</v>
      </c>
      <c r="H37" s="214">
        <v>66.7</v>
      </c>
      <c r="I37" s="214">
        <v>66.400000000000006</v>
      </c>
      <c r="J37" s="214">
        <v>66.5</v>
      </c>
      <c r="K37" s="214">
        <v>66.400000000000006</v>
      </c>
      <c r="L37" s="214">
        <v>67</v>
      </c>
      <c r="M37" s="214">
        <v>67.400000000000006</v>
      </c>
      <c r="N37" s="214">
        <v>65.599999999999994</v>
      </c>
      <c r="O37" s="214">
        <v>67.3</v>
      </c>
      <c r="P37" s="214">
        <v>66.7</v>
      </c>
      <c r="Q37" s="214">
        <v>69.7</v>
      </c>
      <c r="R37" s="214">
        <v>68.099999999999994</v>
      </c>
      <c r="S37" s="214">
        <v>67.5</v>
      </c>
    </row>
    <row r="38" spans="1:19" s="148" customFormat="1">
      <c r="A38" s="138"/>
      <c r="B38" s="214"/>
      <c r="C38" s="214"/>
      <c r="D38" s="214"/>
      <c r="E38" s="214"/>
      <c r="F38" s="214"/>
      <c r="G38" s="214"/>
      <c r="H38" s="214"/>
      <c r="I38" s="214"/>
      <c r="J38" s="214"/>
      <c r="K38" s="214"/>
      <c r="L38" s="214"/>
      <c r="M38" s="214"/>
      <c r="N38" s="214"/>
      <c r="O38" s="214"/>
      <c r="P38" s="214"/>
      <c r="Q38" s="214"/>
      <c r="R38" s="214"/>
      <c r="S38" s="214"/>
    </row>
    <row r="39" spans="1:19" s="148" customFormat="1">
      <c r="A39" s="138" t="s">
        <v>413</v>
      </c>
      <c r="B39" s="147">
        <v>2039</v>
      </c>
      <c r="C39" s="147">
        <v>2111</v>
      </c>
      <c r="D39" s="147">
        <v>2151</v>
      </c>
      <c r="E39" s="147">
        <v>2272</v>
      </c>
      <c r="F39" s="215" t="s">
        <v>298</v>
      </c>
      <c r="G39" s="147">
        <v>2510</v>
      </c>
      <c r="H39" s="147">
        <v>2716</v>
      </c>
      <c r="I39" s="147">
        <v>2813</v>
      </c>
      <c r="J39" s="147">
        <v>3020</v>
      </c>
      <c r="K39" s="147"/>
      <c r="L39" s="147">
        <v>3147</v>
      </c>
      <c r="M39" s="147">
        <v>3287</v>
      </c>
      <c r="N39" s="147">
        <v>3608</v>
      </c>
      <c r="O39" s="147">
        <v>4005</v>
      </c>
      <c r="P39" s="139"/>
      <c r="Q39" s="147">
        <v>4783</v>
      </c>
      <c r="R39" s="147">
        <v>5549</v>
      </c>
      <c r="S39" s="147">
        <v>6428</v>
      </c>
    </row>
    <row r="40" spans="1:19" s="175" customFormat="1">
      <c r="A40" s="216" t="s">
        <v>470</v>
      </c>
      <c r="B40" s="217">
        <v>2039</v>
      </c>
      <c r="C40" s="217">
        <v>2111</v>
      </c>
      <c r="D40" s="217">
        <v>2151</v>
      </c>
      <c r="E40" s="217">
        <v>2272</v>
      </c>
      <c r="F40" s="218" t="s">
        <v>298</v>
      </c>
      <c r="G40" s="217">
        <v>2510</v>
      </c>
      <c r="H40" s="217">
        <v>2716</v>
      </c>
      <c r="I40" s="217">
        <v>2813</v>
      </c>
      <c r="J40" s="217">
        <v>3020</v>
      </c>
      <c r="K40" s="217"/>
      <c r="L40" s="217">
        <v>3147</v>
      </c>
      <c r="M40" s="217">
        <v>3260</v>
      </c>
      <c r="N40" s="217">
        <v>3296</v>
      </c>
      <c r="O40" s="217">
        <v>3458</v>
      </c>
      <c r="P40" s="139"/>
      <c r="Q40" s="217">
        <v>3576</v>
      </c>
      <c r="R40" s="217">
        <v>4034</v>
      </c>
      <c r="S40" s="217">
        <v>4229</v>
      </c>
    </row>
    <row r="41" spans="1:19" s="175" customFormat="1">
      <c r="A41" s="216" t="s">
        <v>471</v>
      </c>
      <c r="B41" s="218" t="s">
        <v>298</v>
      </c>
      <c r="C41" s="218" t="s">
        <v>298</v>
      </c>
      <c r="D41" s="218" t="s">
        <v>298</v>
      </c>
      <c r="E41" s="218" t="s">
        <v>298</v>
      </c>
      <c r="F41" s="218" t="s">
        <v>298</v>
      </c>
      <c r="G41" s="218" t="s">
        <v>298</v>
      </c>
      <c r="H41" s="218" t="s">
        <v>298</v>
      </c>
      <c r="I41" s="218" t="s">
        <v>298</v>
      </c>
      <c r="J41" s="218" t="s">
        <v>298</v>
      </c>
      <c r="K41" s="218" t="s">
        <v>298</v>
      </c>
      <c r="L41" s="218" t="s">
        <v>298</v>
      </c>
      <c r="M41" s="217">
        <v>27</v>
      </c>
      <c r="N41" s="217">
        <v>313</v>
      </c>
      <c r="O41" s="217">
        <v>547</v>
      </c>
      <c r="P41" s="139"/>
      <c r="Q41" s="217">
        <v>1208</v>
      </c>
      <c r="R41" s="217">
        <v>1515</v>
      </c>
      <c r="S41" s="217">
        <v>2200</v>
      </c>
    </row>
    <row r="42" spans="1:19" s="148" customFormat="1">
      <c r="G42" s="152"/>
      <c r="H42" s="152"/>
      <c r="I42" s="152"/>
      <c r="J42" s="152"/>
      <c r="K42" s="152"/>
      <c r="L42" s="152"/>
      <c r="M42" s="152"/>
      <c r="N42" s="152"/>
      <c r="O42" s="152"/>
      <c r="P42" s="152"/>
      <c r="Q42" s="152"/>
      <c r="R42" s="152"/>
      <c r="S42" s="152"/>
    </row>
    <row r="43" spans="1:19" s="128" customFormat="1">
      <c r="A43" s="296" t="s">
        <v>495</v>
      </c>
      <c r="B43" s="296"/>
      <c r="C43" s="296"/>
      <c r="D43" s="296"/>
      <c r="E43" s="296"/>
      <c r="F43" s="296"/>
      <c r="G43" s="296"/>
    </row>
    <row r="44" spans="1:19" s="128" customFormat="1">
      <c r="A44" s="296" t="s">
        <v>492</v>
      </c>
      <c r="B44" s="296"/>
      <c r="C44" s="296"/>
      <c r="D44" s="296"/>
      <c r="E44" s="296"/>
      <c r="F44" s="296"/>
      <c r="G44" s="296"/>
    </row>
    <row r="45" spans="1:19" s="128" customFormat="1">
      <c r="A45" s="296" t="s">
        <v>493</v>
      </c>
      <c r="B45" s="296"/>
      <c r="C45" s="296"/>
      <c r="D45" s="296"/>
      <c r="E45" s="296"/>
      <c r="F45" s="296"/>
      <c r="G45" s="296"/>
    </row>
    <row r="46" spans="1:19" s="128" customFormat="1" ht="13" customHeight="1">
      <c r="A46" s="296" t="s">
        <v>494</v>
      </c>
      <c r="B46" s="296"/>
      <c r="C46" s="296"/>
      <c r="D46" s="296"/>
      <c r="E46" s="296"/>
      <c r="F46" s="296"/>
      <c r="G46" s="296"/>
    </row>
    <row r="47" spans="1:19" s="148" customFormat="1"/>
    <row r="48" spans="1:19"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sheetData>
  <mergeCells count="4">
    <mergeCell ref="A44:G44"/>
    <mergeCell ref="A45:G45"/>
    <mergeCell ref="A46:G46"/>
    <mergeCell ref="A43:G43"/>
  </mergeCells>
  <phoneticPr fontId="25" type="noConversion"/>
  <pageMargins left="0.7" right="0.7" top="0.75" bottom="0.75" header="0.3" footer="0.3"/>
  <pageSetup scale="37" fitToHeight="0" orientation="portrait" r:id="rId1"/>
  <ignoredErrors>
    <ignoredError sqref="K13 K17 K19 K22:K23 K9:K1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0.249977111117893"/>
    <pageSetUpPr fitToPage="1"/>
  </sheetPr>
  <dimension ref="A1:U436"/>
  <sheetViews>
    <sheetView showGridLines="0" view="pageBreakPreview" zoomScale="80" zoomScaleNormal="80" zoomScaleSheetLayoutView="80" workbookViewId="0">
      <pane xSplit="1" ySplit="3" topLeftCell="F4" activePane="bottomRight" state="frozen"/>
      <selection pane="topRight"/>
      <selection pane="bottomLeft"/>
      <selection pane="bottomRight"/>
    </sheetView>
  </sheetViews>
  <sheetFormatPr defaultColWidth="8.81640625" defaultRowHeight="13"/>
  <cols>
    <col min="1" max="1" width="57.54296875" style="122" customWidth="1"/>
    <col min="2" max="5" width="10.453125" style="122" hidden="1" customWidth="1"/>
    <col min="6" max="19" width="10.7265625" style="122" customWidth="1"/>
    <col min="20" max="20" width="9.7265625" style="122" bestFit="1" customWidth="1"/>
    <col min="21" max="16384" width="8.81640625" style="122"/>
  </cols>
  <sheetData>
    <row r="1" spans="1:21" s="229" customFormat="1">
      <c r="A1" s="219" t="s">
        <v>0</v>
      </c>
      <c r="B1" s="219"/>
      <c r="C1" s="219"/>
      <c r="D1" s="219"/>
      <c r="E1" s="219"/>
      <c r="F1" s="219"/>
    </row>
    <row r="2" spans="1:21" s="229" customFormat="1" ht="13.5" thickBot="1">
      <c r="A2" s="221" t="s">
        <v>275</v>
      </c>
      <c r="B2" s="222"/>
      <c r="C2" s="222"/>
      <c r="D2" s="222"/>
      <c r="E2" s="222"/>
      <c r="F2" s="221"/>
      <c r="G2" s="221"/>
      <c r="H2" s="221"/>
      <c r="I2" s="221"/>
      <c r="J2" s="221"/>
      <c r="K2" s="221"/>
      <c r="L2" s="221"/>
      <c r="M2" s="221"/>
      <c r="N2" s="221"/>
      <c r="O2" s="221"/>
      <c r="P2" s="221"/>
      <c r="Q2" s="221"/>
      <c r="R2" s="221"/>
      <c r="S2" s="221"/>
    </row>
    <row r="3" spans="1:21" s="229" customFormat="1" ht="27" thickTop="1" thickBot="1">
      <c r="A3" s="232" t="s">
        <v>230</v>
      </c>
      <c r="B3" s="224" t="s">
        <v>316</v>
      </c>
      <c r="C3" s="224" t="s">
        <v>384</v>
      </c>
      <c r="D3" s="224" t="s">
        <v>385</v>
      </c>
      <c r="E3" s="224" t="s">
        <v>386</v>
      </c>
      <c r="F3" s="225" t="s">
        <v>317</v>
      </c>
      <c r="G3" s="225" t="s">
        <v>387</v>
      </c>
      <c r="H3" s="225" t="s">
        <v>388</v>
      </c>
      <c r="I3" s="225" t="s">
        <v>389</v>
      </c>
      <c r="J3" s="225" t="s">
        <v>359</v>
      </c>
      <c r="K3" s="225" t="s">
        <v>390</v>
      </c>
      <c r="L3" s="225" t="s">
        <v>392</v>
      </c>
      <c r="M3" s="225" t="s">
        <v>428</v>
      </c>
      <c r="N3" s="225" t="s">
        <v>430</v>
      </c>
      <c r="O3" s="225" t="s">
        <v>458</v>
      </c>
      <c r="P3" s="225" t="s">
        <v>461</v>
      </c>
      <c r="Q3" s="225" t="s">
        <v>478</v>
      </c>
      <c r="R3" s="225" t="s">
        <v>481</v>
      </c>
      <c r="S3" s="225" t="s">
        <v>485</v>
      </c>
      <c r="T3" s="225" t="s">
        <v>513</v>
      </c>
      <c r="U3" s="225" t="s">
        <v>525</v>
      </c>
    </row>
    <row r="4" spans="1:21" s="148" customFormat="1" ht="13.5" thickTop="1">
      <c r="A4" s="174" t="s">
        <v>75</v>
      </c>
      <c r="B4" s="176">
        <v>0</v>
      </c>
      <c r="C4" s="176">
        <v>0</v>
      </c>
      <c r="D4" s="176">
        <v>0</v>
      </c>
      <c r="E4" s="176">
        <v>0</v>
      </c>
      <c r="F4" s="176">
        <v>0</v>
      </c>
      <c r="G4" s="176">
        <v>3762</v>
      </c>
      <c r="H4" s="176">
        <v>2865</v>
      </c>
      <c r="I4" s="176">
        <v>2510</v>
      </c>
      <c r="J4" s="176">
        <v>2480</v>
      </c>
      <c r="K4" s="176">
        <v>3660</v>
      </c>
      <c r="L4" s="176">
        <v>2580</v>
      </c>
      <c r="M4" s="176">
        <v>1980</v>
      </c>
      <c r="N4" s="176">
        <v>1260</v>
      </c>
      <c r="O4" s="176">
        <v>50</v>
      </c>
      <c r="P4" s="176">
        <v>800</v>
      </c>
      <c r="Q4" s="176">
        <v>800</v>
      </c>
      <c r="R4" s="176">
        <v>800</v>
      </c>
      <c r="S4" s="176">
        <v>800</v>
      </c>
      <c r="T4" s="176">
        <v>150</v>
      </c>
      <c r="U4" s="176">
        <v>150</v>
      </c>
    </row>
    <row r="5" spans="1:21" s="148" customFormat="1">
      <c r="A5" s="174" t="s">
        <v>290</v>
      </c>
      <c r="B5" s="176">
        <v>0</v>
      </c>
      <c r="C5" s="176">
        <v>0</v>
      </c>
      <c r="D5" s="176">
        <v>0</v>
      </c>
      <c r="E5" s="176">
        <v>0</v>
      </c>
      <c r="F5" s="176">
        <v>0</v>
      </c>
      <c r="G5" s="176">
        <v>0</v>
      </c>
      <c r="H5" s="176">
        <v>0</v>
      </c>
      <c r="I5" s="176">
        <v>0</v>
      </c>
      <c r="J5" s="176">
        <v>500</v>
      </c>
      <c r="K5" s="176">
        <v>0</v>
      </c>
      <c r="L5" s="176">
        <v>0</v>
      </c>
      <c r="M5" s="176">
        <v>0</v>
      </c>
      <c r="N5" s="176">
        <v>0</v>
      </c>
      <c r="O5" s="176">
        <v>0</v>
      </c>
      <c r="P5" s="176">
        <v>0</v>
      </c>
      <c r="Q5" s="176">
        <v>0</v>
      </c>
      <c r="R5" s="176">
        <v>0</v>
      </c>
      <c r="S5" s="176">
        <v>0</v>
      </c>
      <c r="T5" s="176">
        <v>0</v>
      </c>
      <c r="U5" s="176"/>
    </row>
    <row r="6" spans="1:21" s="148" customFormat="1">
      <c r="A6" s="174" t="s">
        <v>118</v>
      </c>
      <c r="B6" s="176">
        <v>1110.431</v>
      </c>
      <c r="C6" s="176">
        <v>1529</v>
      </c>
      <c r="D6" s="176">
        <v>0</v>
      </c>
      <c r="E6" s="176">
        <v>0</v>
      </c>
      <c r="F6" s="176">
        <v>4373</v>
      </c>
      <c r="G6" s="176">
        <v>0</v>
      </c>
      <c r="H6" s="176">
        <v>0</v>
      </c>
      <c r="I6" s="176">
        <v>0</v>
      </c>
      <c r="J6" s="176">
        <v>0</v>
      </c>
      <c r="K6" s="176">
        <v>0</v>
      </c>
      <c r="L6" s="176">
        <v>0</v>
      </c>
      <c r="M6" s="176">
        <v>0</v>
      </c>
      <c r="N6" s="176"/>
      <c r="O6" s="176">
        <v>0</v>
      </c>
      <c r="P6" s="176">
        <v>0</v>
      </c>
      <c r="Q6" s="176">
        <v>0</v>
      </c>
      <c r="R6" s="176">
        <v>0</v>
      </c>
      <c r="S6" s="176">
        <v>0</v>
      </c>
      <c r="T6" s="176">
        <v>0</v>
      </c>
      <c r="U6" s="176"/>
    </row>
    <row r="7" spans="1:21" s="156" customFormat="1">
      <c r="A7" s="189" t="s">
        <v>75</v>
      </c>
      <c r="B7" s="190">
        <v>1110.431</v>
      </c>
      <c r="C7" s="190">
        <v>1529</v>
      </c>
      <c r="D7" s="190">
        <v>0</v>
      </c>
      <c r="E7" s="190">
        <v>0</v>
      </c>
      <c r="F7" s="190">
        <v>4373</v>
      </c>
      <c r="G7" s="190">
        <v>3762</v>
      </c>
      <c r="H7" s="190">
        <v>2865</v>
      </c>
      <c r="I7" s="190">
        <v>2510</v>
      </c>
      <c r="J7" s="190">
        <v>2980</v>
      </c>
      <c r="K7" s="190">
        <v>3660</v>
      </c>
      <c r="L7" s="190">
        <v>2580</v>
      </c>
      <c r="M7" s="190">
        <v>1980</v>
      </c>
      <c r="N7" s="190">
        <v>1260</v>
      </c>
      <c r="O7" s="190">
        <v>50</v>
      </c>
      <c r="P7" s="190">
        <v>800</v>
      </c>
      <c r="Q7" s="190">
        <v>800</v>
      </c>
      <c r="R7" s="190">
        <v>800</v>
      </c>
      <c r="S7" s="190">
        <v>800</v>
      </c>
      <c r="T7" s="190">
        <v>150</v>
      </c>
      <c r="U7" s="190">
        <f>SUM(U4:U6)</f>
        <v>150</v>
      </c>
    </row>
    <row r="8" spans="1:21" s="148" customFormat="1">
      <c r="A8" s="174" t="s">
        <v>76</v>
      </c>
      <c r="B8" s="176">
        <v>0</v>
      </c>
      <c r="C8" s="176">
        <v>0</v>
      </c>
      <c r="D8" s="176">
        <v>0</v>
      </c>
      <c r="E8" s="176">
        <v>0</v>
      </c>
      <c r="F8" s="176">
        <v>0</v>
      </c>
      <c r="G8" s="176">
        <v>501</v>
      </c>
      <c r="H8" s="176">
        <v>2000</v>
      </c>
      <c r="I8" s="176">
        <v>2300</v>
      </c>
      <c r="J8" s="176">
        <v>1800</v>
      </c>
      <c r="K8" s="176">
        <v>1800</v>
      </c>
      <c r="L8" s="176">
        <v>2600</v>
      </c>
      <c r="M8" s="176">
        <v>3300</v>
      </c>
      <c r="N8" s="176">
        <v>3300</v>
      </c>
      <c r="O8" s="176">
        <v>3300</v>
      </c>
      <c r="P8" s="176">
        <v>2500</v>
      </c>
      <c r="Q8" s="176">
        <v>2500</v>
      </c>
      <c r="R8" s="176">
        <v>2500</v>
      </c>
      <c r="S8" s="176">
        <v>3400</v>
      </c>
      <c r="T8" s="176">
        <v>3250</v>
      </c>
      <c r="U8" s="176">
        <v>3250</v>
      </c>
    </row>
    <row r="9" spans="1:21" s="156" customFormat="1">
      <c r="A9" s="189" t="s">
        <v>312</v>
      </c>
      <c r="B9" s="190">
        <v>1110.431</v>
      </c>
      <c r="C9" s="190">
        <v>1529</v>
      </c>
      <c r="D9" s="190">
        <v>0</v>
      </c>
      <c r="E9" s="190">
        <v>0</v>
      </c>
      <c r="F9" s="190">
        <v>4373</v>
      </c>
      <c r="G9" s="190">
        <v>4263</v>
      </c>
      <c r="H9" s="190">
        <v>4865</v>
      </c>
      <c r="I9" s="190">
        <v>4810</v>
      </c>
      <c r="J9" s="190">
        <v>4780</v>
      </c>
      <c r="K9" s="190">
        <v>5460</v>
      </c>
      <c r="L9" s="190">
        <v>5180</v>
      </c>
      <c r="M9" s="190">
        <v>5280</v>
      </c>
      <c r="N9" s="190">
        <v>4560</v>
      </c>
      <c r="O9" s="190">
        <v>3350</v>
      </c>
      <c r="P9" s="190">
        <v>3300</v>
      </c>
      <c r="Q9" s="190">
        <v>3300</v>
      </c>
      <c r="R9" s="190">
        <v>3300</v>
      </c>
      <c r="S9" s="190">
        <v>4200</v>
      </c>
      <c r="T9" s="190">
        <v>3400</v>
      </c>
      <c r="U9" s="190">
        <f>U8+U7</f>
        <v>3400</v>
      </c>
    </row>
    <row r="10" spans="1:21" s="148" customFormat="1">
      <c r="A10" s="174" t="s">
        <v>472</v>
      </c>
      <c r="B10" s="176">
        <v>0</v>
      </c>
      <c r="C10" s="176">
        <v>0</v>
      </c>
      <c r="D10" s="176">
        <v>994</v>
      </c>
      <c r="E10" s="176">
        <v>685</v>
      </c>
      <c r="F10" s="176">
        <v>0</v>
      </c>
      <c r="G10" s="176">
        <v>0</v>
      </c>
      <c r="H10" s="176">
        <v>0</v>
      </c>
      <c r="I10" s="176">
        <v>0</v>
      </c>
      <c r="J10" s="176">
        <v>0</v>
      </c>
      <c r="K10" s="176">
        <v>0</v>
      </c>
      <c r="L10" s="176">
        <v>0</v>
      </c>
      <c r="M10" s="176">
        <v>0</v>
      </c>
      <c r="N10" s="176">
        <v>0</v>
      </c>
      <c r="O10" s="176">
        <v>0</v>
      </c>
      <c r="P10" s="176">
        <v>40</v>
      </c>
      <c r="Q10" s="176">
        <v>40</v>
      </c>
      <c r="R10" s="176">
        <v>20</v>
      </c>
      <c r="S10" s="176">
        <v>20</v>
      </c>
      <c r="T10" s="176">
        <v>20</v>
      </c>
      <c r="U10" s="176">
        <v>20</v>
      </c>
    </row>
    <row r="11" spans="1:21" s="279" customFormat="1">
      <c r="A11" s="283" t="s">
        <v>516</v>
      </c>
      <c r="B11" s="284"/>
      <c r="C11" s="284"/>
      <c r="D11" s="284"/>
      <c r="E11" s="284"/>
      <c r="F11" s="284"/>
      <c r="G11" s="284"/>
      <c r="H11" s="284"/>
      <c r="I11" s="284"/>
      <c r="J11" s="284"/>
      <c r="K11" s="284"/>
      <c r="L11" s="284"/>
      <c r="M11" s="284"/>
      <c r="N11" s="284"/>
      <c r="O11" s="284"/>
      <c r="P11" s="284"/>
      <c r="Q11" s="284"/>
      <c r="R11" s="284"/>
      <c r="S11" s="284"/>
      <c r="T11" s="284">
        <v>100</v>
      </c>
      <c r="U11" s="284">
        <v>0</v>
      </c>
    </row>
    <row r="12" spans="1:21" s="279" customFormat="1">
      <c r="A12" s="283" t="s">
        <v>527</v>
      </c>
      <c r="B12" s="284"/>
      <c r="C12" s="284"/>
      <c r="D12" s="284"/>
      <c r="E12" s="284"/>
      <c r="F12" s="284">
        <v>0</v>
      </c>
      <c r="G12" s="284">
        <v>0</v>
      </c>
      <c r="H12" s="284">
        <v>0</v>
      </c>
      <c r="I12" s="284">
        <v>0</v>
      </c>
      <c r="J12" s="284">
        <v>0</v>
      </c>
      <c r="K12" s="284">
        <v>0</v>
      </c>
      <c r="L12" s="284">
        <v>0</v>
      </c>
      <c r="M12" s="284">
        <v>0</v>
      </c>
      <c r="N12" s="284">
        <v>0</v>
      </c>
      <c r="O12" s="284">
        <v>0</v>
      </c>
      <c r="P12" s="284">
        <v>0</v>
      </c>
      <c r="Q12" s="284">
        <v>0</v>
      </c>
      <c r="R12" s="284">
        <v>0</v>
      </c>
      <c r="S12" s="284">
        <v>0</v>
      </c>
      <c r="T12" s="284">
        <v>0</v>
      </c>
      <c r="U12" s="284">
        <v>100</v>
      </c>
    </row>
    <row r="13" spans="1:21" s="148" customFormat="1">
      <c r="A13" s="174" t="s">
        <v>79</v>
      </c>
      <c r="B13" s="176">
        <v>88.966999999999999</v>
      </c>
      <c r="C13" s="176">
        <v>103</v>
      </c>
      <c r="D13" s="176">
        <v>113</v>
      </c>
      <c r="E13" s="176">
        <v>147</v>
      </c>
      <c r="F13" s="176">
        <v>428</v>
      </c>
      <c r="G13" s="176">
        <v>731</v>
      </c>
      <c r="H13" s="176">
        <v>1572</v>
      </c>
      <c r="I13" s="176">
        <v>889</v>
      </c>
      <c r="J13" s="176">
        <v>1238</v>
      </c>
      <c r="K13" s="176">
        <v>1267</v>
      </c>
      <c r="L13" s="176">
        <v>1493</v>
      </c>
      <c r="M13" s="176">
        <v>1912</v>
      </c>
      <c r="N13" s="176">
        <v>2036</v>
      </c>
      <c r="O13" s="176">
        <v>4604</v>
      </c>
      <c r="P13" s="176">
        <v>5415</v>
      </c>
      <c r="Q13" s="176">
        <v>5014</v>
      </c>
      <c r="R13" s="176">
        <v>5702</v>
      </c>
      <c r="S13" s="176">
        <v>5642</v>
      </c>
      <c r="T13" s="176">
        <v>5254</v>
      </c>
      <c r="U13" s="176">
        <v>3065</v>
      </c>
    </row>
    <row r="14" spans="1:21" s="148" customFormat="1">
      <c r="A14" s="174" t="s">
        <v>398</v>
      </c>
      <c r="B14" s="176"/>
      <c r="C14" s="176"/>
      <c r="D14" s="176"/>
      <c r="E14" s="176"/>
      <c r="F14" s="176"/>
      <c r="G14" s="176"/>
      <c r="H14" s="176"/>
      <c r="I14" s="176"/>
      <c r="J14" s="176"/>
      <c r="K14" s="176"/>
      <c r="L14" s="176">
        <v>31</v>
      </c>
      <c r="M14" s="176">
        <v>24</v>
      </c>
      <c r="N14" s="176">
        <v>4</v>
      </c>
      <c r="O14" s="176">
        <v>26</v>
      </c>
      <c r="P14" s="176">
        <v>5</v>
      </c>
      <c r="Q14" s="176">
        <v>0</v>
      </c>
      <c r="R14" s="176">
        <v>0</v>
      </c>
      <c r="S14" s="176">
        <v>0</v>
      </c>
      <c r="T14" s="176">
        <v>0</v>
      </c>
      <c r="U14" s="176">
        <v>0</v>
      </c>
    </row>
    <row r="15" spans="1:21" s="156" customFormat="1">
      <c r="A15" s="189" t="s">
        <v>315</v>
      </c>
      <c r="B15" s="190">
        <v>1021.4640000000001</v>
      </c>
      <c r="C15" s="190">
        <v>1426</v>
      </c>
      <c r="D15" s="190">
        <v>-1107</v>
      </c>
      <c r="E15" s="190">
        <v>-832</v>
      </c>
      <c r="F15" s="190">
        <v>3944</v>
      </c>
      <c r="G15" s="190">
        <v>3532</v>
      </c>
      <c r="H15" s="190">
        <v>3293</v>
      </c>
      <c r="I15" s="190">
        <v>3921</v>
      </c>
      <c r="J15" s="190">
        <v>3542</v>
      </c>
      <c r="K15" s="190">
        <v>4193</v>
      </c>
      <c r="L15" s="190">
        <v>3656</v>
      </c>
      <c r="M15" s="190">
        <v>3344</v>
      </c>
      <c r="N15" s="190">
        <v>2520</v>
      </c>
      <c r="O15" s="190">
        <v>-1280</v>
      </c>
      <c r="P15" s="190">
        <v>-2160</v>
      </c>
      <c r="Q15" s="190">
        <v>-1754</v>
      </c>
      <c r="R15" s="190">
        <v>-2422</v>
      </c>
      <c r="S15" s="190">
        <v>-1462</v>
      </c>
      <c r="T15" s="190">
        <v>-1974</v>
      </c>
      <c r="U15" s="190">
        <f>U9-U10-U11-U12-U13-U14</f>
        <v>215</v>
      </c>
    </row>
    <row r="16" spans="1:21" s="148" customFormat="1">
      <c r="A16" s="174" t="s">
        <v>323</v>
      </c>
      <c r="B16" s="176">
        <v>0</v>
      </c>
      <c r="C16" s="176">
        <v>0</v>
      </c>
      <c r="D16" s="176">
        <v>0</v>
      </c>
      <c r="E16" s="176">
        <v>0</v>
      </c>
      <c r="F16" s="176">
        <v>0</v>
      </c>
      <c r="G16" s="176">
        <v>897</v>
      </c>
      <c r="H16" s="176">
        <v>865</v>
      </c>
      <c r="I16" s="176">
        <v>845</v>
      </c>
      <c r="J16" s="176">
        <v>823</v>
      </c>
      <c r="K16" s="176">
        <v>783</v>
      </c>
      <c r="L16" s="176">
        <v>608</v>
      </c>
      <c r="M16" s="176">
        <v>597</v>
      </c>
      <c r="N16" s="176">
        <v>566</v>
      </c>
      <c r="O16" s="176">
        <v>569</v>
      </c>
      <c r="P16" s="176">
        <v>539</v>
      </c>
      <c r="Q16" s="176">
        <v>534</v>
      </c>
      <c r="R16" s="176">
        <v>522</v>
      </c>
      <c r="S16" s="176">
        <v>508</v>
      </c>
      <c r="T16" s="176">
        <v>487</v>
      </c>
      <c r="U16" s="176">
        <v>479</v>
      </c>
    </row>
    <row r="17" spans="1:21" s="148" customFormat="1" ht="26">
      <c r="A17" s="174" t="s">
        <v>399</v>
      </c>
      <c r="B17" s="176"/>
      <c r="C17" s="176"/>
      <c r="D17" s="176"/>
      <c r="E17" s="176"/>
      <c r="F17" s="176"/>
      <c r="G17" s="176"/>
      <c r="H17" s="176"/>
      <c r="I17" s="176"/>
      <c r="J17" s="176"/>
      <c r="K17" s="176"/>
      <c r="L17" s="176">
        <v>124</v>
      </c>
      <c r="M17" s="176">
        <v>118</v>
      </c>
      <c r="N17" s="176">
        <v>120</v>
      </c>
      <c r="O17" s="176">
        <v>122</v>
      </c>
      <c r="P17" s="176">
        <v>102</v>
      </c>
      <c r="Q17" s="176">
        <v>0</v>
      </c>
      <c r="R17" s="176">
        <v>0</v>
      </c>
      <c r="S17" s="176">
        <v>0</v>
      </c>
      <c r="T17" s="176">
        <v>0</v>
      </c>
      <c r="U17" s="176">
        <v>0</v>
      </c>
    </row>
    <row r="18" spans="1:21" s="148" customFormat="1">
      <c r="A18" s="174" t="s">
        <v>324</v>
      </c>
      <c r="B18" s="176">
        <v>0</v>
      </c>
      <c r="C18" s="176">
        <v>0</v>
      </c>
      <c r="D18" s="176">
        <v>0</v>
      </c>
      <c r="E18" s="176">
        <v>0</v>
      </c>
      <c r="F18" s="176">
        <v>0</v>
      </c>
      <c r="G18" s="176">
        <v>240</v>
      </c>
      <c r="H18" s="176">
        <v>229</v>
      </c>
      <c r="I18" s="176">
        <v>228</v>
      </c>
      <c r="J18" s="176">
        <v>225</v>
      </c>
      <c r="K18" s="176">
        <v>223</v>
      </c>
      <c r="L18" s="176">
        <v>199</v>
      </c>
      <c r="M18" s="176">
        <v>194</v>
      </c>
      <c r="N18" s="176">
        <v>181</v>
      </c>
      <c r="O18" s="176">
        <v>188</v>
      </c>
      <c r="P18" s="176">
        <v>178</v>
      </c>
      <c r="Q18" s="176">
        <v>172</v>
      </c>
      <c r="R18" s="176">
        <v>158</v>
      </c>
      <c r="S18" s="176">
        <v>153</v>
      </c>
      <c r="T18" s="176">
        <v>149</v>
      </c>
      <c r="U18" s="176">
        <v>148</v>
      </c>
    </row>
    <row r="19" spans="1:21" s="156" customFormat="1">
      <c r="A19" s="189" t="s">
        <v>325</v>
      </c>
      <c r="B19" s="190">
        <v>0</v>
      </c>
      <c r="C19" s="190">
        <v>0</v>
      </c>
      <c r="D19" s="190">
        <v>0</v>
      </c>
      <c r="E19" s="190">
        <v>0</v>
      </c>
      <c r="F19" s="190">
        <v>0</v>
      </c>
      <c r="G19" s="190">
        <v>657</v>
      </c>
      <c r="H19" s="190">
        <v>636</v>
      </c>
      <c r="I19" s="190">
        <v>617</v>
      </c>
      <c r="J19" s="190">
        <v>598</v>
      </c>
      <c r="K19" s="190">
        <v>560</v>
      </c>
      <c r="L19" s="190">
        <v>533</v>
      </c>
      <c r="M19" s="190">
        <v>521</v>
      </c>
      <c r="N19" s="190">
        <v>505</v>
      </c>
      <c r="O19" s="190">
        <v>504</v>
      </c>
      <c r="P19" s="190">
        <v>463</v>
      </c>
      <c r="Q19" s="190">
        <v>362</v>
      </c>
      <c r="R19" s="190">
        <v>364</v>
      </c>
      <c r="S19" s="190">
        <v>355</v>
      </c>
      <c r="T19" s="190">
        <v>338</v>
      </c>
      <c r="U19" s="190">
        <f>U16-U18</f>
        <v>331</v>
      </c>
    </row>
    <row r="20" spans="1:21" s="148" customFormat="1">
      <c r="A20" s="174" t="s">
        <v>339</v>
      </c>
      <c r="B20" s="176"/>
      <c r="C20" s="176"/>
      <c r="D20" s="176"/>
      <c r="E20" s="176"/>
      <c r="F20" s="176"/>
      <c r="G20" s="176"/>
      <c r="H20" s="176">
        <v>219</v>
      </c>
      <c r="I20" s="176">
        <v>219</v>
      </c>
      <c r="J20" s="176"/>
      <c r="K20" s="176"/>
      <c r="L20" s="176"/>
      <c r="M20" s="176"/>
      <c r="N20" s="176"/>
      <c r="O20" s="176">
        <v>0</v>
      </c>
      <c r="P20" s="176">
        <v>0</v>
      </c>
      <c r="Q20" s="176">
        <v>0</v>
      </c>
      <c r="R20" s="176">
        <v>0</v>
      </c>
      <c r="S20" s="176">
        <v>0</v>
      </c>
      <c r="T20" s="176">
        <v>0</v>
      </c>
      <c r="U20" s="176">
        <v>0</v>
      </c>
    </row>
    <row r="21" spans="1:21" s="156" customFormat="1" ht="14.5">
      <c r="A21" s="189" t="s">
        <v>509</v>
      </c>
      <c r="B21" s="190">
        <v>1021.4640000000001</v>
      </c>
      <c r="C21" s="190">
        <v>1426</v>
      </c>
      <c r="D21" s="190">
        <v>-1107</v>
      </c>
      <c r="E21" s="190">
        <v>-832</v>
      </c>
      <c r="F21" s="190">
        <v>3944</v>
      </c>
      <c r="G21" s="190">
        <v>4189</v>
      </c>
      <c r="H21" s="190">
        <v>4148</v>
      </c>
      <c r="I21" s="190">
        <v>4756</v>
      </c>
      <c r="J21" s="190">
        <v>4139</v>
      </c>
      <c r="K21" s="190">
        <v>4754</v>
      </c>
      <c r="L21" s="190">
        <v>4189</v>
      </c>
      <c r="M21" s="190">
        <v>3865</v>
      </c>
      <c r="N21" s="190">
        <v>3026</v>
      </c>
      <c r="O21" s="190">
        <v>-777</v>
      </c>
      <c r="P21" s="190">
        <v>-1697</v>
      </c>
      <c r="Q21" s="190">
        <v>-1392</v>
      </c>
      <c r="R21" s="190">
        <v>-2059</v>
      </c>
      <c r="S21" s="190">
        <v>-1107</v>
      </c>
      <c r="T21" s="190">
        <v>-1636</v>
      </c>
      <c r="U21" s="190">
        <f>U15+U19</f>
        <v>546</v>
      </c>
    </row>
    <row r="22" spans="1:21" s="128" customFormat="1">
      <c r="A22" s="296" t="s">
        <v>459</v>
      </c>
      <c r="B22" s="296"/>
      <c r="C22" s="296"/>
      <c r="D22" s="296"/>
      <c r="E22" s="296"/>
      <c r="F22" s="296"/>
      <c r="G22" s="296"/>
    </row>
    <row r="23" spans="1:21" s="148" customFormat="1">
      <c r="A23" s="195"/>
      <c r="B23" s="196"/>
      <c r="C23" s="196"/>
      <c r="D23" s="196"/>
      <c r="E23" s="196"/>
      <c r="F23" s="196"/>
      <c r="G23" s="196"/>
      <c r="H23" s="196"/>
      <c r="I23" s="195"/>
      <c r="J23" s="195"/>
      <c r="K23" s="195"/>
      <c r="L23" s="195"/>
      <c r="M23" s="195"/>
      <c r="N23" s="195"/>
      <c r="O23" s="195"/>
      <c r="P23" s="195"/>
      <c r="Q23" s="195"/>
      <c r="R23" s="195"/>
      <c r="S23" s="195"/>
    </row>
    <row r="24" spans="1:21" s="148" customFormat="1">
      <c r="A24" s="195"/>
      <c r="B24" s="196"/>
      <c r="C24" s="196"/>
      <c r="D24" s="196"/>
      <c r="E24" s="196"/>
      <c r="F24" s="196"/>
      <c r="G24" s="196"/>
      <c r="H24" s="196"/>
      <c r="I24" s="195"/>
      <c r="J24" s="195"/>
      <c r="K24" s="195"/>
      <c r="L24" s="195"/>
      <c r="M24" s="195"/>
      <c r="N24" s="195"/>
      <c r="O24" s="195"/>
      <c r="P24" s="195"/>
      <c r="Q24" s="195"/>
      <c r="R24" s="195"/>
      <c r="S24" s="195"/>
    </row>
    <row r="25" spans="1:21" s="148" customFormat="1">
      <c r="A25" s="195"/>
      <c r="B25" s="196"/>
      <c r="C25" s="196"/>
      <c r="D25" s="196"/>
      <c r="E25" s="196"/>
      <c r="F25" s="196"/>
      <c r="G25" s="196"/>
      <c r="H25" s="196"/>
      <c r="I25" s="197"/>
      <c r="J25" s="197"/>
      <c r="K25" s="197"/>
      <c r="L25" s="197"/>
      <c r="M25" s="197"/>
      <c r="N25" s="197"/>
      <c r="O25" s="197"/>
      <c r="P25" s="197"/>
      <c r="Q25" s="197"/>
      <c r="R25" s="197"/>
      <c r="S25" s="197"/>
    </row>
    <row r="26" spans="1:21" s="148" customFormat="1">
      <c r="A26" s="197"/>
      <c r="B26" s="196"/>
      <c r="C26" s="196"/>
      <c r="D26" s="196"/>
      <c r="E26" s="196"/>
      <c r="F26" s="196"/>
      <c r="G26" s="196"/>
      <c r="H26" s="196"/>
      <c r="I26" s="197"/>
      <c r="J26" s="197"/>
      <c r="K26" s="197"/>
      <c r="L26" s="197"/>
      <c r="M26" s="197"/>
      <c r="N26" s="197"/>
      <c r="O26" s="197"/>
      <c r="P26" s="197"/>
      <c r="Q26" s="197"/>
      <c r="R26" s="197"/>
      <c r="S26" s="197"/>
    </row>
    <row r="27" spans="1:21" s="148" customFormat="1">
      <c r="A27" s="197"/>
      <c r="B27" s="196"/>
      <c r="C27" s="196"/>
      <c r="D27" s="196"/>
      <c r="E27" s="196"/>
      <c r="F27" s="196"/>
      <c r="G27" s="196"/>
      <c r="H27" s="196"/>
      <c r="I27" s="197"/>
      <c r="J27" s="197"/>
      <c r="K27" s="197"/>
      <c r="L27" s="197"/>
      <c r="M27" s="197"/>
      <c r="N27" s="197"/>
      <c r="O27" s="197"/>
      <c r="P27" s="197"/>
      <c r="Q27" s="197"/>
      <c r="R27" s="197"/>
      <c r="S27" s="197"/>
    </row>
    <row r="28" spans="1:21" s="148" customFormat="1">
      <c r="A28" s="197"/>
      <c r="B28" s="196"/>
      <c r="C28" s="196"/>
      <c r="D28" s="196"/>
      <c r="E28" s="196"/>
      <c r="F28" s="196"/>
      <c r="G28" s="196"/>
      <c r="H28" s="196"/>
      <c r="I28" s="197"/>
      <c r="J28" s="197"/>
      <c r="K28" s="197"/>
      <c r="L28" s="197"/>
      <c r="M28" s="197"/>
      <c r="N28" s="197"/>
      <c r="O28" s="197"/>
      <c r="P28" s="197"/>
      <c r="Q28" s="197"/>
      <c r="R28" s="197"/>
      <c r="S28" s="197"/>
    </row>
    <row r="29" spans="1:21" s="148" customFormat="1">
      <c r="A29" s="197"/>
      <c r="B29" s="196"/>
      <c r="C29" s="196"/>
      <c r="D29" s="196"/>
      <c r="E29" s="196"/>
      <c r="F29" s="196"/>
      <c r="G29" s="196"/>
      <c r="H29" s="196"/>
      <c r="I29" s="198"/>
      <c r="J29" s="198"/>
      <c r="K29" s="198"/>
      <c r="L29" s="198"/>
      <c r="M29" s="198"/>
      <c r="N29" s="198"/>
      <c r="O29" s="198"/>
      <c r="P29" s="198"/>
      <c r="Q29" s="198"/>
      <c r="R29" s="198"/>
      <c r="S29" s="198"/>
    </row>
    <row r="30" spans="1:21" s="148" customFormat="1">
      <c r="A30" s="198"/>
      <c r="B30" s="196"/>
      <c r="C30" s="196"/>
      <c r="D30" s="196"/>
      <c r="E30" s="196"/>
      <c r="F30" s="196"/>
      <c r="G30" s="196"/>
      <c r="H30" s="196"/>
      <c r="I30" s="197"/>
      <c r="J30" s="197"/>
      <c r="K30" s="197"/>
      <c r="L30" s="197"/>
      <c r="M30" s="197"/>
      <c r="N30" s="197"/>
      <c r="O30" s="197"/>
      <c r="P30" s="197"/>
      <c r="Q30" s="197"/>
      <c r="R30" s="197"/>
      <c r="S30" s="197"/>
    </row>
    <row r="31" spans="1:21" s="148" customFormat="1">
      <c r="A31" s="197"/>
      <c r="B31" s="196"/>
      <c r="C31" s="196"/>
      <c r="D31" s="196"/>
      <c r="E31" s="196"/>
      <c r="F31" s="196"/>
      <c r="G31" s="196"/>
      <c r="H31" s="196"/>
      <c r="I31" s="197"/>
      <c r="J31" s="197"/>
      <c r="K31" s="197"/>
      <c r="L31" s="197"/>
      <c r="M31" s="197"/>
      <c r="N31" s="197"/>
      <c r="O31" s="197"/>
      <c r="P31" s="197"/>
      <c r="Q31" s="197"/>
      <c r="R31" s="197"/>
      <c r="S31" s="197"/>
    </row>
    <row r="32" spans="1:21" s="148" customFormat="1">
      <c r="A32" s="197"/>
      <c r="B32" s="196"/>
      <c r="C32" s="196"/>
      <c r="D32" s="196"/>
      <c r="E32" s="196"/>
      <c r="F32" s="196"/>
      <c r="G32" s="196"/>
      <c r="H32" s="196"/>
      <c r="I32" s="197"/>
      <c r="J32" s="197"/>
      <c r="K32" s="197"/>
      <c r="L32" s="197"/>
      <c r="M32" s="197"/>
      <c r="N32" s="197"/>
      <c r="O32" s="197"/>
      <c r="P32" s="197"/>
      <c r="Q32" s="197"/>
      <c r="R32" s="197"/>
      <c r="S32" s="197"/>
    </row>
    <row r="33" spans="1:19" s="148" customFormat="1">
      <c r="A33" s="197"/>
      <c r="B33" s="196"/>
      <c r="C33" s="196"/>
      <c r="D33" s="196"/>
      <c r="E33" s="196"/>
      <c r="F33" s="196"/>
      <c r="G33" s="196"/>
      <c r="H33" s="196"/>
      <c r="I33" s="196"/>
      <c r="J33" s="196"/>
      <c r="K33" s="196"/>
      <c r="L33" s="196"/>
      <c r="M33" s="196"/>
      <c r="N33" s="196"/>
      <c r="O33" s="196"/>
      <c r="P33" s="196"/>
      <c r="Q33" s="196"/>
      <c r="R33" s="196"/>
      <c r="S33" s="196"/>
    </row>
    <row r="34" spans="1:19" s="148" customFormat="1" ht="14.5">
      <c r="A34" s="199"/>
      <c r="B34" s="196"/>
      <c r="C34" s="196"/>
      <c r="D34" s="196"/>
      <c r="E34" s="196"/>
      <c r="F34" s="196"/>
      <c r="G34" s="196"/>
      <c r="H34" s="196"/>
      <c r="I34" s="197"/>
      <c r="J34" s="197"/>
      <c r="K34" s="197"/>
      <c r="L34" s="197"/>
      <c r="M34" s="197"/>
      <c r="N34" s="197"/>
      <c r="O34" s="197"/>
      <c r="P34" s="197"/>
      <c r="Q34" s="197"/>
      <c r="R34" s="197"/>
      <c r="S34" s="197"/>
    </row>
    <row r="35" spans="1:19" s="148" customFormat="1">
      <c r="A35" s="197"/>
      <c r="B35" s="196"/>
      <c r="C35" s="196"/>
      <c r="D35" s="196"/>
      <c r="E35" s="196"/>
      <c r="F35" s="196"/>
      <c r="G35" s="196"/>
      <c r="H35" s="196"/>
      <c r="I35" s="200"/>
      <c r="J35" s="200"/>
      <c r="K35" s="200"/>
      <c r="L35" s="200"/>
      <c r="M35" s="200"/>
      <c r="N35" s="200"/>
      <c r="O35" s="200"/>
      <c r="P35" s="200"/>
      <c r="Q35" s="200"/>
      <c r="R35" s="200"/>
      <c r="S35" s="200"/>
    </row>
    <row r="36" spans="1:19" s="148" customFormat="1">
      <c r="A36" s="197"/>
      <c r="B36" s="196"/>
      <c r="C36" s="196"/>
      <c r="D36" s="196"/>
      <c r="E36" s="196"/>
      <c r="F36" s="196"/>
      <c r="G36" s="196"/>
      <c r="H36" s="196"/>
      <c r="I36" s="196"/>
      <c r="J36" s="196"/>
      <c r="K36" s="196"/>
      <c r="L36" s="196"/>
      <c r="M36" s="196"/>
      <c r="N36" s="196"/>
      <c r="O36" s="196"/>
      <c r="P36" s="196"/>
      <c r="Q36" s="196"/>
      <c r="R36" s="196"/>
      <c r="S36" s="196"/>
    </row>
    <row r="37" spans="1:19" s="148" customFormat="1">
      <c r="A37" s="197"/>
      <c r="B37" s="196"/>
      <c r="C37" s="196"/>
      <c r="D37" s="196"/>
      <c r="E37" s="196"/>
      <c r="F37" s="196"/>
      <c r="G37" s="196"/>
      <c r="H37" s="196"/>
      <c r="I37" s="200"/>
      <c r="J37" s="200"/>
      <c r="K37" s="200"/>
      <c r="L37" s="200"/>
      <c r="M37" s="200"/>
      <c r="N37" s="200"/>
      <c r="O37" s="200"/>
      <c r="P37" s="200"/>
      <c r="Q37" s="200"/>
      <c r="R37" s="200"/>
      <c r="S37" s="200"/>
    </row>
    <row r="38" spans="1:19" s="148" customFormat="1">
      <c r="A38" s="197"/>
      <c r="B38" s="196"/>
      <c r="C38" s="196"/>
      <c r="D38" s="196"/>
      <c r="E38" s="196"/>
      <c r="F38" s="196"/>
      <c r="G38" s="196"/>
      <c r="H38" s="196"/>
      <c r="I38" s="196"/>
      <c r="J38" s="196"/>
      <c r="K38" s="196"/>
      <c r="L38" s="196"/>
      <c r="M38" s="196"/>
      <c r="N38" s="196"/>
      <c r="O38" s="196"/>
      <c r="P38" s="196"/>
      <c r="Q38" s="196"/>
      <c r="R38" s="196"/>
      <c r="S38" s="196"/>
    </row>
    <row r="39" spans="1:19" s="148" customFormat="1">
      <c r="A39" s="196"/>
      <c r="B39" s="196"/>
      <c r="C39" s="196"/>
      <c r="D39" s="197"/>
      <c r="E39" s="196"/>
      <c r="F39" s="196"/>
      <c r="G39" s="196"/>
      <c r="H39" s="196"/>
      <c r="I39" s="196"/>
      <c r="J39" s="196"/>
      <c r="K39" s="196"/>
      <c r="L39" s="196"/>
      <c r="M39" s="196"/>
      <c r="N39" s="196"/>
      <c r="O39" s="196"/>
      <c r="P39" s="196"/>
      <c r="Q39" s="196"/>
      <c r="R39" s="196"/>
      <c r="S39" s="196"/>
    </row>
    <row r="40" spans="1:19" s="148" customFormat="1">
      <c r="A40" s="196"/>
      <c r="B40" s="196"/>
      <c r="C40" s="196"/>
      <c r="D40" s="196"/>
      <c r="E40" s="196"/>
      <c r="F40" s="196"/>
      <c r="G40" s="196"/>
      <c r="H40" s="196"/>
      <c r="I40" s="196"/>
      <c r="J40" s="196"/>
      <c r="K40" s="196"/>
      <c r="L40" s="196"/>
      <c r="M40" s="196"/>
      <c r="N40" s="196"/>
      <c r="O40" s="196"/>
      <c r="P40" s="196"/>
      <c r="Q40" s="196"/>
      <c r="R40" s="196"/>
      <c r="S40" s="196"/>
    </row>
    <row r="41" spans="1:19" s="148" customFormat="1">
      <c r="A41" s="196"/>
      <c r="B41" s="196"/>
      <c r="C41" s="196"/>
      <c r="D41" s="196"/>
      <c r="E41" s="196"/>
      <c r="F41" s="196"/>
      <c r="G41" s="196"/>
      <c r="H41" s="196"/>
      <c r="I41" s="196"/>
      <c r="J41" s="196"/>
      <c r="K41" s="196"/>
      <c r="L41" s="196"/>
      <c r="M41" s="196"/>
      <c r="N41" s="196"/>
      <c r="O41" s="196"/>
      <c r="P41" s="196"/>
      <c r="Q41" s="196"/>
      <c r="R41" s="196"/>
      <c r="S41" s="196"/>
    </row>
    <row r="42" spans="1:19" s="148" customFormat="1" ht="14.5">
      <c r="A42" s="196"/>
      <c r="B42" s="196"/>
      <c r="C42" s="196"/>
      <c r="D42" s="197"/>
      <c r="E42" s="201"/>
      <c r="F42" s="201"/>
      <c r="G42" s="201"/>
      <c r="H42" s="196"/>
      <c r="I42" s="196"/>
      <c r="J42" s="196"/>
      <c r="K42" s="196"/>
      <c r="L42" s="196"/>
      <c r="M42" s="196"/>
      <c r="N42" s="196"/>
      <c r="O42" s="196"/>
      <c r="P42" s="196"/>
      <c r="Q42" s="196"/>
      <c r="R42" s="196"/>
      <c r="S42" s="196"/>
    </row>
    <row r="43" spans="1:19" s="148" customFormat="1">
      <c r="A43" s="196"/>
      <c r="B43" s="196"/>
      <c r="C43" s="196"/>
      <c r="D43" s="196"/>
      <c r="E43" s="196"/>
      <c r="F43" s="196"/>
      <c r="G43" s="196"/>
      <c r="H43" s="196"/>
      <c r="I43" s="196"/>
      <c r="J43" s="196"/>
      <c r="K43" s="196"/>
      <c r="L43" s="196"/>
      <c r="M43" s="196"/>
      <c r="N43" s="196"/>
      <c r="O43" s="196"/>
      <c r="P43" s="196"/>
      <c r="Q43" s="196"/>
      <c r="R43" s="196"/>
      <c r="S43" s="196"/>
    </row>
    <row r="44" spans="1:19" s="148" customFormat="1">
      <c r="A44" s="196"/>
      <c r="B44" s="196"/>
      <c r="C44" s="196"/>
      <c r="D44" s="196"/>
      <c r="E44" s="196"/>
      <c r="F44" s="196"/>
      <c r="G44" s="196"/>
      <c r="H44" s="196"/>
      <c r="I44" s="196"/>
      <c r="J44" s="196"/>
      <c r="K44" s="196"/>
      <c r="L44" s="196"/>
      <c r="M44" s="196"/>
      <c r="N44" s="196"/>
      <c r="O44" s="196"/>
      <c r="P44" s="196"/>
      <c r="Q44" s="196"/>
      <c r="R44" s="196"/>
      <c r="S44" s="196"/>
    </row>
    <row r="45" spans="1:19" s="148" customFormat="1">
      <c r="A45" s="196"/>
      <c r="B45" s="196"/>
      <c r="C45" s="196"/>
      <c r="D45" s="196"/>
      <c r="E45" s="196"/>
      <c r="F45" s="196"/>
      <c r="G45" s="196"/>
      <c r="H45" s="196"/>
      <c r="I45" s="196"/>
      <c r="J45" s="196"/>
      <c r="K45" s="196"/>
      <c r="L45" s="196"/>
      <c r="M45" s="196"/>
      <c r="N45" s="196"/>
      <c r="O45" s="196"/>
      <c r="P45" s="196"/>
      <c r="Q45" s="196"/>
      <c r="R45" s="196"/>
      <c r="S45" s="196"/>
    </row>
    <row r="46" spans="1:19" s="148" customFormat="1">
      <c r="A46" s="196"/>
      <c r="B46" s="196"/>
      <c r="C46" s="196"/>
      <c r="D46" s="196"/>
      <c r="E46" s="196"/>
      <c r="F46" s="196"/>
      <c r="G46" s="196"/>
      <c r="H46" s="196"/>
      <c r="I46" s="196"/>
      <c r="J46" s="196"/>
      <c r="K46" s="196"/>
      <c r="L46" s="196"/>
      <c r="M46" s="196"/>
      <c r="N46" s="196"/>
      <c r="O46" s="196"/>
      <c r="P46" s="196"/>
      <c r="Q46" s="196"/>
      <c r="R46" s="196"/>
      <c r="S46" s="196"/>
    </row>
    <row r="47" spans="1:19" s="148" customFormat="1">
      <c r="A47" s="196"/>
      <c r="B47" s="196"/>
      <c r="C47" s="196"/>
      <c r="D47" s="196"/>
      <c r="E47" s="196"/>
      <c r="F47" s="196"/>
      <c r="G47" s="196"/>
      <c r="H47" s="196"/>
      <c r="I47" s="196"/>
      <c r="J47" s="196"/>
      <c r="K47" s="196"/>
      <c r="L47" s="196"/>
      <c r="M47" s="196"/>
      <c r="N47" s="196"/>
      <c r="O47" s="196"/>
      <c r="P47" s="196"/>
      <c r="Q47" s="196"/>
      <c r="R47" s="196"/>
      <c r="S47" s="196"/>
    </row>
    <row r="48" spans="1:19" s="148" customFormat="1">
      <c r="A48" s="196"/>
      <c r="B48" s="196"/>
      <c r="C48" s="196"/>
      <c r="D48" s="196"/>
      <c r="E48" s="196"/>
      <c r="F48" s="196"/>
      <c r="G48" s="196"/>
      <c r="H48" s="196"/>
      <c r="I48" s="196"/>
      <c r="J48" s="196"/>
      <c r="K48" s="196"/>
      <c r="L48" s="196"/>
      <c r="M48" s="196"/>
      <c r="N48" s="196"/>
      <c r="O48" s="196"/>
      <c r="P48" s="196"/>
      <c r="Q48" s="196"/>
      <c r="R48" s="196"/>
      <c r="S48" s="196"/>
    </row>
    <row r="49" spans="1:19" s="148" customFormat="1">
      <c r="A49" s="196"/>
      <c r="B49" s="196"/>
      <c r="C49" s="196"/>
      <c r="D49" s="196"/>
      <c r="E49" s="196"/>
      <c r="F49" s="196"/>
      <c r="G49" s="196"/>
      <c r="H49" s="196"/>
      <c r="I49" s="196"/>
      <c r="J49" s="196"/>
      <c r="K49" s="196"/>
      <c r="L49" s="196"/>
      <c r="M49" s="196"/>
      <c r="N49" s="196"/>
      <c r="O49" s="196"/>
      <c r="P49" s="196"/>
      <c r="Q49" s="196"/>
      <c r="R49" s="196"/>
      <c r="S49" s="196"/>
    </row>
    <row r="50" spans="1:19" s="148" customFormat="1">
      <c r="A50" s="196"/>
      <c r="B50" s="196"/>
      <c r="C50" s="196"/>
      <c r="D50" s="196"/>
      <c r="E50" s="196"/>
      <c r="F50" s="196"/>
      <c r="G50" s="196"/>
      <c r="H50" s="196"/>
      <c r="I50" s="196"/>
      <c r="J50" s="196"/>
      <c r="K50" s="196"/>
      <c r="L50" s="196"/>
      <c r="M50" s="196"/>
      <c r="N50" s="196"/>
      <c r="O50" s="196"/>
      <c r="P50" s="196"/>
      <c r="Q50" s="196"/>
      <c r="R50" s="196"/>
      <c r="S50" s="196"/>
    </row>
    <row r="51" spans="1:19" s="148" customFormat="1">
      <c r="A51" s="196"/>
      <c r="B51" s="196"/>
      <c r="C51" s="196"/>
      <c r="D51" s="196"/>
      <c r="E51" s="196"/>
      <c r="F51" s="196"/>
      <c r="G51" s="196"/>
      <c r="H51" s="196"/>
      <c r="I51" s="196"/>
      <c r="J51" s="196"/>
      <c r="K51" s="196"/>
      <c r="L51" s="196"/>
      <c r="M51" s="196"/>
      <c r="N51" s="196"/>
      <c r="O51" s="196"/>
      <c r="P51" s="196"/>
      <c r="Q51" s="196"/>
      <c r="R51" s="196"/>
      <c r="S51" s="196"/>
    </row>
    <row r="52" spans="1:19" s="148" customFormat="1">
      <c r="A52" s="196"/>
      <c r="B52" s="196"/>
      <c r="C52" s="196"/>
      <c r="D52" s="196"/>
      <c r="E52" s="196"/>
      <c r="F52" s="196"/>
      <c r="G52" s="196"/>
      <c r="H52" s="196"/>
      <c r="I52" s="196"/>
      <c r="J52" s="196"/>
      <c r="K52" s="196"/>
      <c r="L52" s="196"/>
      <c r="M52" s="196"/>
      <c r="N52" s="196"/>
      <c r="O52" s="196"/>
      <c r="P52" s="196"/>
      <c r="Q52" s="196"/>
      <c r="R52" s="196"/>
      <c r="S52" s="196"/>
    </row>
    <row r="53" spans="1:19" s="148" customFormat="1">
      <c r="A53" s="196"/>
      <c r="B53" s="196"/>
      <c r="C53" s="196"/>
      <c r="D53" s="196"/>
      <c r="E53" s="196"/>
      <c r="F53" s="196"/>
      <c r="G53" s="196"/>
      <c r="H53" s="196"/>
      <c r="I53" s="196"/>
      <c r="J53" s="196"/>
      <c r="K53" s="196"/>
      <c r="L53" s="196"/>
      <c r="M53" s="196"/>
      <c r="N53" s="196"/>
      <c r="O53" s="196"/>
      <c r="P53" s="196"/>
      <c r="Q53" s="196"/>
      <c r="R53" s="196"/>
      <c r="S53" s="196"/>
    </row>
    <row r="54" spans="1:19" s="148" customFormat="1">
      <c r="A54" s="196"/>
      <c r="B54" s="196"/>
      <c r="C54" s="196"/>
      <c r="D54" s="196"/>
      <c r="E54" s="196"/>
      <c r="F54" s="196"/>
      <c r="G54" s="196"/>
      <c r="H54" s="196"/>
      <c r="I54" s="196"/>
      <c r="J54" s="196"/>
      <c r="K54" s="196"/>
      <c r="L54" s="196"/>
      <c r="M54" s="196"/>
      <c r="N54" s="196"/>
      <c r="O54" s="196"/>
      <c r="P54" s="196"/>
      <c r="Q54" s="196"/>
      <c r="R54" s="196"/>
      <c r="S54" s="196"/>
    </row>
    <row r="55" spans="1:19" s="148" customFormat="1">
      <c r="A55" s="196"/>
      <c r="B55" s="196"/>
      <c r="C55" s="196"/>
      <c r="D55" s="196"/>
      <c r="E55" s="196"/>
      <c r="F55" s="196"/>
      <c r="G55" s="196"/>
      <c r="H55" s="196"/>
      <c r="I55" s="196"/>
      <c r="J55" s="196"/>
      <c r="K55" s="196"/>
      <c r="L55" s="196"/>
      <c r="M55" s="196"/>
      <c r="N55" s="196"/>
      <c r="O55" s="196"/>
      <c r="P55" s="196"/>
      <c r="Q55" s="196"/>
      <c r="R55" s="196"/>
      <c r="S55" s="196"/>
    </row>
    <row r="56" spans="1:19" s="148" customFormat="1">
      <c r="A56" s="196"/>
      <c r="B56" s="196"/>
      <c r="C56" s="196"/>
      <c r="D56" s="196"/>
      <c r="E56" s="196"/>
      <c r="F56" s="196"/>
      <c r="G56" s="196"/>
      <c r="H56" s="196"/>
      <c r="I56" s="196"/>
      <c r="J56" s="196"/>
      <c r="K56" s="196"/>
      <c r="L56" s="196"/>
      <c r="M56" s="196"/>
      <c r="N56" s="196"/>
      <c r="O56" s="196"/>
      <c r="P56" s="196"/>
      <c r="Q56" s="196"/>
      <c r="R56" s="196"/>
      <c r="S56" s="196"/>
    </row>
    <row r="57" spans="1:19" s="148" customFormat="1">
      <c r="A57" s="196"/>
      <c r="B57" s="196"/>
      <c r="C57" s="196"/>
      <c r="D57" s="196"/>
      <c r="E57" s="196"/>
      <c r="F57" s="196"/>
      <c r="G57" s="196"/>
      <c r="H57" s="196"/>
      <c r="I57" s="196"/>
      <c r="J57" s="196"/>
      <c r="K57" s="196"/>
      <c r="L57" s="196"/>
      <c r="M57" s="196"/>
      <c r="N57" s="196"/>
      <c r="O57" s="196"/>
      <c r="P57" s="196"/>
      <c r="Q57" s="196"/>
      <c r="R57" s="196"/>
      <c r="S57" s="196"/>
    </row>
    <row r="58" spans="1:19" s="148" customFormat="1">
      <c r="A58" s="196"/>
      <c r="B58" s="196"/>
      <c r="C58" s="196"/>
      <c r="D58" s="196"/>
      <c r="E58" s="196"/>
      <c r="F58" s="196"/>
      <c r="G58" s="196"/>
      <c r="H58" s="196"/>
      <c r="I58" s="196"/>
      <c r="J58" s="196"/>
      <c r="K58" s="196"/>
      <c r="L58" s="196"/>
      <c r="M58" s="196"/>
      <c r="N58" s="196"/>
      <c r="O58" s="196"/>
      <c r="P58" s="196"/>
      <c r="Q58" s="196"/>
      <c r="R58" s="196"/>
      <c r="S58" s="196"/>
    </row>
    <row r="59" spans="1:19" s="148" customFormat="1">
      <c r="A59" s="196"/>
      <c r="B59" s="196"/>
      <c r="C59" s="196"/>
      <c r="D59" s="196"/>
      <c r="E59" s="196"/>
      <c r="F59" s="196"/>
      <c r="G59" s="196"/>
      <c r="H59" s="196"/>
      <c r="I59" s="196"/>
      <c r="J59" s="196"/>
      <c r="K59" s="196"/>
      <c r="L59" s="196"/>
      <c r="M59" s="196"/>
      <c r="N59" s="196"/>
      <c r="O59" s="196"/>
      <c r="P59" s="196"/>
      <c r="Q59" s="196"/>
      <c r="R59" s="196"/>
      <c r="S59" s="196"/>
    </row>
    <row r="60" spans="1:19" s="148" customFormat="1">
      <c r="A60" s="196"/>
      <c r="B60" s="196"/>
      <c r="C60" s="196"/>
      <c r="D60" s="196"/>
      <c r="E60" s="196"/>
      <c r="F60" s="196"/>
      <c r="G60" s="196"/>
      <c r="H60" s="196"/>
      <c r="I60" s="196"/>
      <c r="J60" s="196"/>
      <c r="K60" s="196"/>
      <c r="L60" s="196"/>
      <c r="M60" s="196"/>
      <c r="N60" s="196"/>
      <c r="O60" s="196"/>
      <c r="P60" s="196"/>
      <c r="Q60" s="196"/>
      <c r="R60" s="196"/>
      <c r="S60" s="196"/>
    </row>
    <row r="61" spans="1:19" s="148" customFormat="1">
      <c r="A61" s="196"/>
      <c r="B61" s="196"/>
      <c r="C61" s="196"/>
      <c r="D61" s="196"/>
      <c r="E61" s="196"/>
      <c r="F61" s="196"/>
      <c r="G61" s="196"/>
      <c r="H61" s="196"/>
      <c r="I61" s="196"/>
      <c r="J61" s="196"/>
      <c r="K61" s="196"/>
      <c r="L61" s="196"/>
      <c r="M61" s="196"/>
      <c r="N61" s="196"/>
      <c r="O61" s="196"/>
      <c r="P61" s="196"/>
      <c r="Q61" s="196"/>
      <c r="R61" s="196"/>
      <c r="S61" s="196"/>
    </row>
    <row r="62" spans="1:19" s="148" customFormat="1">
      <c r="A62" s="196"/>
      <c r="B62" s="196"/>
      <c r="C62" s="196"/>
      <c r="D62" s="196"/>
      <c r="E62" s="196"/>
      <c r="F62" s="196"/>
      <c r="G62" s="196"/>
      <c r="H62" s="196"/>
      <c r="I62" s="196"/>
      <c r="J62" s="196"/>
      <c r="K62" s="196"/>
      <c r="L62" s="196"/>
      <c r="M62" s="196"/>
      <c r="N62" s="196"/>
      <c r="O62" s="196"/>
      <c r="P62" s="196"/>
      <c r="Q62" s="196"/>
      <c r="R62" s="196"/>
      <c r="S62" s="196"/>
    </row>
    <row r="63" spans="1:19" s="148" customFormat="1">
      <c r="A63" s="196"/>
      <c r="B63" s="196"/>
      <c r="C63" s="196"/>
      <c r="D63" s="196"/>
      <c r="E63" s="196"/>
      <c r="F63" s="196"/>
      <c r="G63" s="196"/>
      <c r="H63" s="196"/>
      <c r="I63" s="196"/>
      <c r="J63" s="196"/>
      <c r="K63" s="196"/>
      <c r="L63" s="196"/>
      <c r="M63" s="196"/>
      <c r="N63" s="196"/>
      <c r="O63" s="196"/>
      <c r="P63" s="196"/>
      <c r="Q63" s="196"/>
      <c r="R63" s="196"/>
      <c r="S63" s="196"/>
    </row>
    <row r="64" spans="1:19" s="148" customFormat="1">
      <c r="A64" s="196"/>
      <c r="B64" s="196"/>
      <c r="C64" s="196"/>
      <c r="D64" s="196"/>
      <c r="E64" s="196"/>
      <c r="F64" s="196"/>
      <c r="G64" s="196"/>
      <c r="H64" s="196"/>
      <c r="I64" s="196"/>
      <c r="J64" s="196"/>
      <c r="K64" s="196"/>
      <c r="L64" s="196"/>
      <c r="M64" s="196"/>
      <c r="N64" s="196"/>
      <c r="O64" s="196"/>
      <c r="P64" s="196"/>
      <c r="Q64" s="196"/>
      <c r="R64" s="196"/>
      <c r="S64" s="196"/>
    </row>
    <row r="65" spans="1:19" s="148" customFormat="1">
      <c r="A65" s="196"/>
      <c r="B65" s="196"/>
      <c r="C65" s="196"/>
      <c r="D65" s="196"/>
      <c r="E65" s="196"/>
      <c r="F65" s="196"/>
      <c r="G65" s="196"/>
      <c r="H65" s="196"/>
      <c r="I65" s="196"/>
      <c r="J65" s="196"/>
      <c r="K65" s="196"/>
      <c r="L65" s="196"/>
      <c r="M65" s="196"/>
      <c r="N65" s="196"/>
      <c r="O65" s="196"/>
      <c r="P65" s="196"/>
      <c r="Q65" s="196"/>
      <c r="R65" s="196"/>
      <c r="S65" s="196"/>
    </row>
    <row r="66" spans="1:19" s="148" customFormat="1">
      <c r="A66" s="196"/>
      <c r="B66" s="196"/>
      <c r="C66" s="196"/>
      <c r="D66" s="196"/>
      <c r="E66" s="196"/>
      <c r="F66" s="196"/>
      <c r="G66" s="196"/>
      <c r="H66" s="196"/>
      <c r="I66" s="196"/>
      <c r="J66" s="196"/>
      <c r="K66" s="196"/>
      <c r="L66" s="196"/>
      <c r="M66" s="196"/>
      <c r="N66" s="196"/>
      <c r="O66" s="196"/>
      <c r="P66" s="196"/>
      <c r="Q66" s="196"/>
      <c r="R66" s="196"/>
      <c r="S66" s="196"/>
    </row>
    <row r="67" spans="1:19" s="148" customFormat="1">
      <c r="A67" s="196"/>
      <c r="B67" s="196"/>
      <c r="C67" s="196"/>
      <c r="D67" s="196"/>
      <c r="E67" s="196"/>
      <c r="F67" s="196"/>
      <c r="G67" s="196"/>
      <c r="H67" s="196"/>
      <c r="I67" s="196"/>
      <c r="J67" s="196"/>
      <c r="K67" s="196"/>
      <c r="L67" s="196"/>
      <c r="M67" s="196"/>
      <c r="N67" s="196"/>
      <c r="O67" s="196"/>
      <c r="P67" s="196"/>
      <c r="Q67" s="196"/>
      <c r="R67" s="196"/>
      <c r="S67" s="196"/>
    </row>
    <row r="68" spans="1:19" s="148" customFormat="1">
      <c r="A68" s="196"/>
      <c r="B68" s="196"/>
      <c r="C68" s="196"/>
      <c r="D68" s="196"/>
      <c r="E68" s="196"/>
      <c r="F68" s="196"/>
      <c r="G68" s="196"/>
      <c r="H68" s="196"/>
      <c r="I68" s="196"/>
      <c r="J68" s="196"/>
      <c r="K68" s="196"/>
      <c r="L68" s="196"/>
      <c r="M68" s="196"/>
      <c r="N68" s="196"/>
      <c r="O68" s="196"/>
      <c r="P68" s="196"/>
      <c r="Q68" s="196"/>
      <c r="R68" s="196"/>
      <c r="S68" s="196"/>
    </row>
    <row r="69" spans="1:19" s="148" customFormat="1">
      <c r="A69" s="196"/>
      <c r="B69" s="196"/>
      <c r="C69" s="196"/>
      <c r="D69" s="196"/>
      <c r="E69" s="196"/>
      <c r="F69" s="196"/>
      <c r="G69" s="196"/>
      <c r="H69" s="196"/>
      <c r="I69" s="196"/>
      <c r="J69" s="196"/>
      <c r="K69" s="196"/>
      <c r="L69" s="196"/>
      <c r="M69" s="196"/>
      <c r="N69" s="196"/>
      <c r="O69" s="196"/>
      <c r="P69" s="196"/>
      <c r="Q69" s="196"/>
      <c r="R69" s="196"/>
      <c r="S69" s="196"/>
    </row>
    <row r="70" spans="1:19" s="148" customFormat="1">
      <c r="A70" s="196"/>
      <c r="B70" s="196"/>
      <c r="C70" s="196"/>
      <c r="D70" s="196"/>
      <c r="E70" s="196"/>
      <c r="F70" s="196"/>
      <c r="G70" s="196"/>
      <c r="H70" s="196"/>
      <c r="I70" s="196"/>
      <c r="J70" s="196"/>
      <c r="K70" s="196"/>
      <c r="L70" s="196"/>
      <c r="M70" s="196"/>
      <c r="N70" s="196"/>
      <c r="O70" s="196"/>
      <c r="P70" s="196"/>
      <c r="Q70" s="196"/>
      <c r="R70" s="196"/>
      <c r="S70" s="196"/>
    </row>
    <row r="71" spans="1:19" s="148" customFormat="1">
      <c r="A71" s="196"/>
      <c r="B71" s="196"/>
      <c r="C71" s="196"/>
      <c r="D71" s="196"/>
      <c r="E71" s="196"/>
      <c r="F71" s="196"/>
      <c r="G71" s="196"/>
      <c r="H71" s="196"/>
      <c r="I71" s="196"/>
      <c r="J71" s="196"/>
      <c r="K71" s="196"/>
      <c r="L71" s="196"/>
      <c r="M71" s="196"/>
      <c r="N71" s="196"/>
      <c r="O71" s="196"/>
      <c r="P71" s="196"/>
      <c r="Q71" s="196"/>
      <c r="R71" s="196"/>
      <c r="S71" s="196"/>
    </row>
    <row r="72" spans="1:19" s="148" customFormat="1">
      <c r="A72" s="196"/>
      <c r="B72" s="196"/>
      <c r="C72" s="196"/>
      <c r="D72" s="196"/>
      <c r="E72" s="196"/>
      <c r="F72" s="196"/>
      <c r="G72" s="196"/>
      <c r="H72" s="196"/>
      <c r="I72" s="196"/>
      <c r="J72" s="196"/>
      <c r="K72" s="196"/>
      <c r="L72" s="196"/>
      <c r="M72" s="196"/>
      <c r="N72" s="196"/>
      <c r="O72" s="196"/>
      <c r="P72" s="196"/>
      <c r="Q72" s="196"/>
      <c r="R72" s="196"/>
      <c r="S72" s="196"/>
    </row>
    <row r="73" spans="1:19" s="148" customFormat="1">
      <c r="A73" s="196"/>
      <c r="B73" s="196"/>
      <c r="C73" s="196"/>
      <c r="D73" s="196"/>
      <c r="E73" s="196"/>
      <c r="F73" s="196"/>
      <c r="G73" s="196"/>
      <c r="H73" s="196"/>
      <c r="I73" s="196"/>
      <c r="J73" s="196"/>
      <c r="K73" s="196"/>
      <c r="L73" s="196"/>
      <c r="M73" s="196"/>
      <c r="N73" s="196"/>
      <c r="O73" s="196"/>
      <c r="P73" s="196"/>
      <c r="Q73" s="196"/>
      <c r="R73" s="196"/>
      <c r="S73" s="196"/>
    </row>
    <row r="74" spans="1:19" s="148" customFormat="1">
      <c r="A74" s="196"/>
      <c r="B74" s="196"/>
      <c r="C74" s="196"/>
      <c r="D74" s="196"/>
      <c r="E74" s="196"/>
      <c r="F74" s="196"/>
      <c r="G74" s="196"/>
      <c r="H74" s="196"/>
      <c r="I74" s="196"/>
      <c r="J74" s="196"/>
      <c r="K74" s="196"/>
      <c r="L74" s="196"/>
      <c r="M74" s="196"/>
      <c r="N74" s="196"/>
      <c r="O74" s="196"/>
      <c r="P74" s="196"/>
      <c r="Q74" s="196"/>
      <c r="R74" s="196"/>
      <c r="S74" s="196"/>
    </row>
    <row r="75" spans="1:19" s="148" customFormat="1">
      <c r="A75" s="196"/>
      <c r="B75" s="196"/>
      <c r="C75" s="196"/>
      <c r="D75" s="196"/>
      <c r="E75" s="196"/>
      <c r="F75" s="196"/>
      <c r="G75" s="196"/>
      <c r="H75" s="196"/>
      <c r="I75" s="196"/>
      <c r="J75" s="196"/>
      <c r="K75" s="196"/>
      <c r="L75" s="196"/>
      <c r="M75" s="196"/>
      <c r="N75" s="196"/>
      <c r="O75" s="196"/>
      <c r="P75" s="196"/>
      <c r="Q75" s="196"/>
      <c r="R75" s="196"/>
      <c r="S75" s="196"/>
    </row>
    <row r="76" spans="1:19" s="148" customFormat="1">
      <c r="A76" s="196"/>
      <c r="B76" s="196"/>
      <c r="C76" s="196"/>
      <c r="D76" s="196"/>
      <c r="E76" s="196"/>
      <c r="F76" s="196"/>
      <c r="G76" s="196"/>
      <c r="H76" s="196"/>
      <c r="I76" s="196"/>
      <c r="J76" s="196"/>
      <c r="K76" s="196"/>
      <c r="L76" s="196"/>
      <c r="M76" s="196"/>
      <c r="N76" s="196"/>
      <c r="O76" s="196"/>
      <c r="P76" s="196"/>
      <c r="Q76" s="196"/>
      <c r="R76" s="196"/>
      <c r="S76" s="196"/>
    </row>
    <row r="77" spans="1:19" s="148" customFormat="1">
      <c r="A77" s="196"/>
      <c r="B77" s="196"/>
      <c r="C77" s="196"/>
      <c r="D77" s="196"/>
      <c r="E77" s="196"/>
      <c r="F77" s="196"/>
      <c r="G77" s="196"/>
      <c r="H77" s="196"/>
      <c r="I77" s="196"/>
      <c r="J77" s="196"/>
      <c r="K77" s="196"/>
      <c r="L77" s="196"/>
      <c r="M77" s="196"/>
      <c r="N77" s="196"/>
      <c r="O77" s="196"/>
      <c r="P77" s="196"/>
      <c r="Q77" s="196"/>
      <c r="R77" s="196"/>
      <c r="S77" s="196"/>
    </row>
    <row r="78" spans="1:19" s="148" customFormat="1">
      <c r="A78" s="196"/>
      <c r="B78" s="196"/>
      <c r="C78" s="196"/>
      <c r="D78" s="196"/>
      <c r="E78" s="196"/>
      <c r="F78" s="196"/>
      <c r="G78" s="196"/>
      <c r="H78" s="196"/>
      <c r="I78" s="196"/>
      <c r="J78" s="196"/>
      <c r="K78" s="196"/>
      <c r="L78" s="196"/>
      <c r="M78" s="196"/>
      <c r="N78" s="196"/>
      <c r="O78" s="196"/>
      <c r="P78" s="196"/>
      <c r="Q78" s="196"/>
      <c r="R78" s="196"/>
      <c r="S78" s="196"/>
    </row>
    <row r="79" spans="1:19" s="148" customFormat="1">
      <c r="A79" s="196"/>
      <c r="B79" s="196"/>
      <c r="C79" s="196"/>
      <c r="D79" s="196"/>
      <c r="E79" s="196"/>
      <c r="F79" s="196"/>
      <c r="G79" s="196"/>
      <c r="H79" s="196"/>
      <c r="I79" s="196"/>
      <c r="J79" s="196"/>
      <c r="K79" s="196"/>
      <c r="L79" s="196"/>
      <c r="M79" s="196"/>
      <c r="N79" s="196"/>
      <c r="O79" s="196"/>
      <c r="P79" s="196"/>
      <c r="Q79" s="196"/>
      <c r="R79" s="196"/>
      <c r="S79" s="196"/>
    </row>
    <row r="80" spans="1:19" s="148" customFormat="1">
      <c r="A80" s="196"/>
      <c r="B80" s="196"/>
      <c r="C80" s="196"/>
      <c r="D80" s="196"/>
      <c r="E80" s="196"/>
      <c r="F80" s="196"/>
      <c r="G80" s="196"/>
      <c r="H80" s="196"/>
      <c r="I80" s="196"/>
      <c r="J80" s="196"/>
      <c r="K80" s="196"/>
      <c r="L80" s="196"/>
      <c r="M80" s="196"/>
      <c r="N80" s="196"/>
      <c r="O80" s="196"/>
      <c r="P80" s="196"/>
      <c r="Q80" s="196"/>
      <c r="R80" s="196"/>
      <c r="S80" s="196"/>
    </row>
    <row r="81" spans="1:19" s="148" customFormat="1">
      <c r="A81" s="196"/>
      <c r="B81" s="196"/>
      <c r="C81" s="196"/>
      <c r="D81" s="196"/>
      <c r="E81" s="196"/>
      <c r="F81" s="196"/>
      <c r="G81" s="196"/>
      <c r="H81" s="196"/>
      <c r="I81" s="196"/>
      <c r="J81" s="196"/>
      <c r="K81" s="196"/>
      <c r="L81" s="196"/>
      <c r="M81" s="196"/>
      <c r="N81" s="196"/>
      <c r="O81" s="196"/>
      <c r="P81" s="196"/>
      <c r="Q81" s="196"/>
      <c r="R81" s="196"/>
      <c r="S81" s="196"/>
    </row>
    <row r="82" spans="1:19" s="148" customFormat="1">
      <c r="A82" s="196"/>
      <c r="B82" s="196"/>
      <c r="C82" s="196"/>
      <c r="D82" s="196"/>
      <c r="E82" s="196"/>
      <c r="F82" s="196"/>
      <c r="G82" s="196"/>
      <c r="H82" s="196"/>
      <c r="I82" s="196"/>
      <c r="J82" s="196"/>
      <c r="K82" s="196"/>
      <c r="L82" s="196"/>
      <c r="M82" s="196"/>
      <c r="N82" s="196"/>
      <c r="O82" s="196"/>
      <c r="P82" s="196"/>
      <c r="Q82" s="196"/>
      <c r="R82" s="196"/>
      <c r="S82" s="196"/>
    </row>
    <row r="83" spans="1:19" s="148" customFormat="1">
      <c r="A83" s="196"/>
      <c r="B83" s="196"/>
      <c r="C83" s="196"/>
      <c r="D83" s="196"/>
      <c r="E83" s="196"/>
      <c r="F83" s="196"/>
      <c r="G83" s="196"/>
      <c r="H83" s="196"/>
      <c r="I83" s="196"/>
      <c r="J83" s="196"/>
      <c r="K83" s="196"/>
      <c r="L83" s="196"/>
      <c r="M83" s="196"/>
      <c r="N83" s="196"/>
      <c r="O83" s="196"/>
      <c r="P83" s="196"/>
      <c r="Q83" s="196"/>
      <c r="R83" s="196"/>
      <c r="S83" s="196"/>
    </row>
    <row r="84" spans="1:19" s="148" customFormat="1">
      <c r="A84" s="196"/>
      <c r="B84" s="196"/>
      <c r="C84" s="196"/>
      <c r="D84" s="196"/>
      <c r="E84" s="196"/>
      <c r="F84" s="196"/>
      <c r="G84" s="196"/>
      <c r="H84" s="196"/>
    </row>
    <row r="85" spans="1:19" s="148" customFormat="1"/>
    <row r="86" spans="1:19" s="148" customFormat="1"/>
    <row r="87" spans="1:19" s="148" customFormat="1"/>
    <row r="88" spans="1:19" s="148" customFormat="1"/>
    <row r="89" spans="1:19" s="148" customFormat="1"/>
    <row r="90" spans="1:19" s="148" customFormat="1"/>
    <row r="91" spans="1:19" s="148" customFormat="1"/>
    <row r="92" spans="1:19" s="148" customFormat="1"/>
    <row r="93" spans="1:19" s="148" customFormat="1"/>
    <row r="94" spans="1:19" s="148" customFormat="1"/>
    <row r="95" spans="1:19" s="148" customFormat="1"/>
    <row r="96" spans="1:19"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row r="435" s="148" customFormat="1"/>
    <row r="436" s="148" customFormat="1"/>
  </sheetData>
  <mergeCells count="1">
    <mergeCell ref="A22:G22"/>
  </mergeCells>
  <pageMargins left="0.7" right="0.7" top="0.75" bottom="0.75" header="0.3" footer="0.3"/>
  <pageSetup scale="3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0.249977111117893"/>
    <pageSetUpPr fitToPage="1"/>
  </sheetPr>
  <dimension ref="A1:U434"/>
  <sheetViews>
    <sheetView showGridLines="0" view="pageBreakPreview" zoomScale="80" zoomScaleNormal="80" zoomScaleSheetLayoutView="80" workbookViewId="0">
      <pane xSplit="1" ySplit="3" topLeftCell="F4" activePane="bottomRight" state="frozen"/>
      <selection pane="topRight"/>
      <selection pane="bottomLeft"/>
      <selection pane="bottomRight"/>
    </sheetView>
  </sheetViews>
  <sheetFormatPr defaultColWidth="8.81640625" defaultRowHeight="13"/>
  <cols>
    <col min="1" max="1" width="63.81640625" style="122" customWidth="1"/>
    <col min="2" max="5" width="10.54296875" style="122" hidden="1" customWidth="1"/>
    <col min="6" max="19" width="10.7265625" style="122" customWidth="1"/>
    <col min="20" max="16384" width="8.81640625" style="122"/>
  </cols>
  <sheetData>
    <row r="1" spans="1:21" s="229" customFormat="1">
      <c r="A1" s="219" t="s">
        <v>341</v>
      </c>
      <c r="B1" s="219"/>
      <c r="C1" s="219"/>
      <c r="D1" s="219"/>
      <c r="E1" s="219"/>
      <c r="F1" s="219"/>
    </row>
    <row r="2" spans="1:21" s="229" customFormat="1" ht="13.5" thickBot="1">
      <c r="A2" s="221"/>
      <c r="B2" s="222"/>
      <c r="C2" s="222"/>
      <c r="D2" s="222"/>
      <c r="E2" s="222"/>
      <c r="F2" s="221"/>
      <c r="G2" s="221"/>
      <c r="H2" s="221"/>
      <c r="I2" s="221"/>
      <c r="J2" s="221"/>
      <c r="K2" s="221"/>
      <c r="L2" s="221"/>
      <c r="M2" s="221"/>
      <c r="N2" s="221"/>
      <c r="O2" s="221"/>
      <c r="P2" s="221"/>
      <c r="Q2" s="221"/>
      <c r="R2" s="221"/>
      <c r="S2" s="221"/>
    </row>
    <row r="3" spans="1:21" s="229" customFormat="1" ht="27" thickTop="1" thickBot="1">
      <c r="A3" s="223" t="s">
        <v>230</v>
      </c>
      <c r="B3" s="224" t="s">
        <v>316</v>
      </c>
      <c r="C3" s="224" t="s">
        <v>384</v>
      </c>
      <c r="D3" s="224" t="s">
        <v>385</v>
      </c>
      <c r="E3" s="224" t="s">
        <v>386</v>
      </c>
      <c r="F3" s="225" t="s">
        <v>317</v>
      </c>
      <c r="G3" s="225" t="s">
        <v>387</v>
      </c>
      <c r="H3" s="225" t="s">
        <v>388</v>
      </c>
      <c r="I3" s="225" t="s">
        <v>389</v>
      </c>
      <c r="J3" s="225" t="s">
        <v>359</v>
      </c>
      <c r="K3" s="225" t="s">
        <v>390</v>
      </c>
      <c r="L3" s="225" t="s">
        <v>392</v>
      </c>
      <c r="M3" s="225" t="s">
        <v>428</v>
      </c>
      <c r="N3" s="225" t="s">
        <v>430</v>
      </c>
      <c r="O3" s="225" t="s">
        <v>458</v>
      </c>
      <c r="P3" s="225" t="s">
        <v>461</v>
      </c>
      <c r="Q3" s="225" t="s">
        <v>478</v>
      </c>
      <c r="R3" s="225" t="s">
        <v>481</v>
      </c>
      <c r="S3" s="225" t="s">
        <v>485</v>
      </c>
      <c r="T3" s="225" t="str">
        <f>'7 ND Q'!T3</f>
        <v>30 Jun 2022</v>
      </c>
      <c r="U3" s="225" t="s">
        <v>525</v>
      </c>
    </row>
    <row r="4" spans="1:21" s="148" customFormat="1" ht="13.5" thickTop="1">
      <c r="A4" s="138" t="s">
        <v>395</v>
      </c>
      <c r="B4" s="202">
        <v>2042</v>
      </c>
      <c r="C4" s="202">
        <v>2514</v>
      </c>
      <c r="D4" s="202">
        <v>2278</v>
      </c>
      <c r="E4" s="202">
        <v>2387</v>
      </c>
      <c r="F4" s="202">
        <v>2428</v>
      </c>
      <c r="G4" s="202">
        <v>2916</v>
      </c>
      <c r="H4" s="202">
        <v>2852</v>
      </c>
      <c r="I4" s="202">
        <v>2877</v>
      </c>
      <c r="J4" s="202">
        <v>2551</v>
      </c>
      <c r="K4" s="202">
        <v>2857</v>
      </c>
      <c r="L4" s="202">
        <v>2853</v>
      </c>
      <c r="M4" s="202">
        <v>2708</v>
      </c>
      <c r="N4" s="202">
        <v>2614</v>
      </c>
      <c r="O4" s="202">
        <v>2900</v>
      </c>
      <c r="P4" s="202">
        <v>3009</v>
      </c>
      <c r="Q4" s="202">
        <v>3252</v>
      </c>
      <c r="R4" s="202">
        <v>3543</v>
      </c>
      <c r="S4" s="202">
        <v>3869</v>
      </c>
      <c r="T4" s="202">
        <v>4181</v>
      </c>
      <c r="U4" s="202">
        <v>4629</v>
      </c>
    </row>
    <row r="5" spans="1:21" s="148" customFormat="1">
      <c r="A5" s="138" t="s">
        <v>518</v>
      </c>
      <c r="B5" s="202">
        <v>1017</v>
      </c>
      <c r="C5" s="202">
        <v>1224</v>
      </c>
      <c r="D5" s="202">
        <v>1158</v>
      </c>
      <c r="E5" s="202">
        <v>1187</v>
      </c>
      <c r="F5" s="202">
        <v>1224</v>
      </c>
      <c r="G5" s="202">
        <v>1111</v>
      </c>
      <c r="H5" s="202" t="s">
        <v>343</v>
      </c>
      <c r="I5" s="202" t="s">
        <v>344</v>
      </c>
      <c r="J5" s="202">
        <v>1112</v>
      </c>
      <c r="K5" s="202">
        <v>981</v>
      </c>
      <c r="L5" s="202">
        <v>897</v>
      </c>
      <c r="M5" s="202">
        <v>970</v>
      </c>
      <c r="N5" s="202">
        <v>789</v>
      </c>
      <c r="O5" s="202">
        <v>947</v>
      </c>
      <c r="P5" s="202">
        <v>899</v>
      </c>
      <c r="Q5" s="202">
        <v>1089</v>
      </c>
      <c r="R5" s="202">
        <v>847</v>
      </c>
      <c r="S5" s="202">
        <v>924</v>
      </c>
      <c r="T5" s="202">
        <v>1117</v>
      </c>
      <c r="U5" s="202">
        <v>1023</v>
      </c>
    </row>
    <row r="6" spans="1:21" s="148" customFormat="1">
      <c r="A6" s="138" t="s">
        <v>291</v>
      </c>
      <c r="B6" s="202">
        <v>3517</v>
      </c>
      <c r="C6" s="202">
        <v>3380</v>
      </c>
      <c r="D6" s="202">
        <v>3566</v>
      </c>
      <c r="E6" s="202">
        <v>3285</v>
      </c>
      <c r="F6" s="202">
        <v>3951</v>
      </c>
      <c r="G6" s="202">
        <v>3797</v>
      </c>
      <c r="H6" s="202" t="s">
        <v>345</v>
      </c>
      <c r="I6" s="202" t="s">
        <v>346</v>
      </c>
      <c r="J6" s="202">
        <v>4609</v>
      </c>
      <c r="K6" s="202">
        <v>3918</v>
      </c>
      <c r="L6" s="202">
        <v>3910</v>
      </c>
      <c r="M6" s="202">
        <v>4053</v>
      </c>
      <c r="N6" s="202">
        <v>3998</v>
      </c>
      <c r="O6" s="202">
        <v>4076</v>
      </c>
      <c r="P6" s="202">
        <v>4238</v>
      </c>
      <c r="Q6" s="202">
        <v>4196</v>
      </c>
      <c r="R6" s="202">
        <v>4990</v>
      </c>
      <c r="S6" s="202">
        <v>4888</v>
      </c>
      <c r="T6" s="202">
        <v>6682</v>
      </c>
      <c r="U6" s="202">
        <v>6979</v>
      </c>
    </row>
    <row r="7" spans="1:21" s="148" customFormat="1">
      <c r="A7" s="138" t="s">
        <v>311</v>
      </c>
      <c r="B7" s="202">
        <v>422</v>
      </c>
      <c r="C7" s="202">
        <v>420</v>
      </c>
      <c r="D7" s="202">
        <v>799</v>
      </c>
      <c r="E7" s="202">
        <v>590</v>
      </c>
      <c r="F7" s="202">
        <v>468</v>
      </c>
      <c r="G7" s="202">
        <v>732</v>
      </c>
      <c r="H7" s="202" t="s">
        <v>347</v>
      </c>
      <c r="I7" s="202" t="s">
        <v>348</v>
      </c>
      <c r="J7" s="202">
        <v>532</v>
      </c>
      <c r="K7" s="202">
        <v>920</v>
      </c>
      <c r="L7" s="202">
        <v>517</v>
      </c>
      <c r="M7" s="202">
        <v>462</v>
      </c>
      <c r="N7" s="202">
        <v>682</v>
      </c>
      <c r="O7" s="202">
        <v>290</v>
      </c>
      <c r="P7" s="202">
        <v>406</v>
      </c>
      <c r="Q7" s="202">
        <v>261</v>
      </c>
      <c r="R7" s="202">
        <v>350</v>
      </c>
      <c r="S7" s="202">
        <v>373</v>
      </c>
      <c r="T7" s="202">
        <v>676</v>
      </c>
      <c r="U7" s="202">
        <v>843</v>
      </c>
    </row>
    <row r="8" spans="1:21" s="148" customFormat="1">
      <c r="A8" s="138" t="s">
        <v>292</v>
      </c>
      <c r="B8" s="202">
        <v>-5940</v>
      </c>
      <c r="C8" s="202">
        <v>-5783</v>
      </c>
      <c r="D8" s="202">
        <v>-6287</v>
      </c>
      <c r="E8" s="202">
        <v>-5834</v>
      </c>
      <c r="F8" s="202">
        <v>-6598</v>
      </c>
      <c r="G8" s="202">
        <v>-6616</v>
      </c>
      <c r="H8" s="202" t="s">
        <v>349</v>
      </c>
      <c r="I8" s="202" t="s">
        <v>350</v>
      </c>
      <c r="J8" s="202">
        <v>-6923</v>
      </c>
      <c r="K8" s="202">
        <v>-5885</v>
      </c>
      <c r="L8" s="202">
        <v>-6326</v>
      </c>
      <c r="M8" s="202">
        <v>-6575</v>
      </c>
      <c r="N8" s="202">
        <v>-6124</v>
      </c>
      <c r="O8" s="202">
        <v>-5155</v>
      </c>
      <c r="P8" s="202">
        <v>-6245</v>
      </c>
      <c r="Q8" s="202">
        <v>-5498</v>
      </c>
      <c r="R8" s="202">
        <v>-6772</v>
      </c>
      <c r="S8" s="202">
        <v>-5733</v>
      </c>
      <c r="T8" s="202">
        <v>-8485</v>
      </c>
      <c r="U8" s="202">
        <v>-7207</v>
      </c>
    </row>
    <row r="9" spans="1:21" s="156" customFormat="1">
      <c r="A9" s="227" t="s">
        <v>293</v>
      </c>
      <c r="B9" s="236">
        <v>1056</v>
      </c>
      <c r="C9" s="236">
        <v>1756</v>
      </c>
      <c r="D9" s="236">
        <v>1513</v>
      </c>
      <c r="E9" s="236">
        <v>1614</v>
      </c>
      <c r="F9" s="236">
        <v>1471</v>
      </c>
      <c r="G9" s="236">
        <v>1940</v>
      </c>
      <c r="H9" s="236" t="s">
        <v>351</v>
      </c>
      <c r="I9" s="236" t="s">
        <v>352</v>
      </c>
      <c r="J9" s="236">
        <v>1882</v>
      </c>
      <c r="K9" s="236">
        <v>2791</v>
      </c>
      <c r="L9" s="236">
        <v>1853</v>
      </c>
      <c r="M9" s="236">
        <v>1617</v>
      </c>
      <c r="N9" s="236">
        <v>1959</v>
      </c>
      <c r="O9" s="236">
        <v>3057</v>
      </c>
      <c r="P9" s="236">
        <v>2307</v>
      </c>
      <c r="Q9" s="236">
        <v>3300</v>
      </c>
      <c r="R9" s="236">
        <v>2958</v>
      </c>
      <c r="S9" s="236">
        <v>4321</v>
      </c>
      <c r="T9" s="236">
        <v>4171</v>
      </c>
      <c r="U9" s="236">
        <f>SUM(U4:U8)</f>
        <v>6267</v>
      </c>
    </row>
    <row r="10" spans="1:21" s="148" customFormat="1">
      <c r="A10" s="138" t="s">
        <v>310</v>
      </c>
      <c r="B10" s="202">
        <v>3036</v>
      </c>
      <c r="C10" s="202">
        <v>3101</v>
      </c>
      <c r="D10" s="202">
        <v>3128</v>
      </c>
      <c r="E10" s="202">
        <v>3462</v>
      </c>
      <c r="F10" s="202">
        <v>3404</v>
      </c>
      <c r="G10" s="202">
        <v>3434</v>
      </c>
      <c r="H10" s="202">
        <v>3431</v>
      </c>
      <c r="I10" s="202">
        <v>3424</v>
      </c>
      <c r="J10" s="202">
        <v>3384</v>
      </c>
      <c r="K10" s="202">
        <v>3304</v>
      </c>
      <c r="L10" s="202">
        <v>2238</v>
      </c>
      <c r="M10" s="202">
        <v>2257</v>
      </c>
      <c r="N10" s="202">
        <v>1998</v>
      </c>
      <c r="O10" s="202">
        <v>2031</v>
      </c>
      <c r="P10" s="202">
        <v>1998</v>
      </c>
      <c r="Q10" s="202">
        <v>1992</v>
      </c>
      <c r="R10" s="202">
        <v>1981</v>
      </c>
      <c r="S10" s="202">
        <v>2001</v>
      </c>
      <c r="T10" s="202">
        <v>1984</v>
      </c>
      <c r="U10" s="202">
        <v>1972</v>
      </c>
    </row>
    <row r="11" spans="1:21" s="148" customFormat="1">
      <c r="A11" s="138" t="s">
        <v>129</v>
      </c>
      <c r="B11" s="202">
        <v>120</v>
      </c>
      <c r="C11" s="202">
        <v>145</v>
      </c>
      <c r="D11" s="202">
        <v>159</v>
      </c>
      <c r="E11" s="202">
        <v>150</v>
      </c>
      <c r="F11" s="202">
        <v>152</v>
      </c>
      <c r="G11" s="202">
        <v>158</v>
      </c>
      <c r="H11" s="202">
        <v>163</v>
      </c>
      <c r="I11" s="202">
        <v>163</v>
      </c>
      <c r="J11" s="202">
        <v>165</v>
      </c>
      <c r="K11" s="202">
        <v>155</v>
      </c>
      <c r="L11" s="202">
        <v>132</v>
      </c>
      <c r="M11" s="202">
        <v>90</v>
      </c>
      <c r="N11" s="202">
        <v>96</v>
      </c>
      <c r="O11" s="202">
        <v>120</v>
      </c>
      <c r="P11" s="202">
        <v>131</v>
      </c>
      <c r="Q11" s="202">
        <v>148</v>
      </c>
      <c r="R11" s="202">
        <v>163</v>
      </c>
      <c r="S11" s="202">
        <v>168</v>
      </c>
      <c r="T11" s="202">
        <v>162</v>
      </c>
      <c r="U11" s="202">
        <v>163</v>
      </c>
    </row>
    <row r="12" spans="1:21" s="148" customFormat="1">
      <c r="A12" s="138" t="s">
        <v>318</v>
      </c>
      <c r="B12" s="202">
        <v>0</v>
      </c>
      <c r="C12" s="202">
        <v>0</v>
      </c>
      <c r="D12" s="202">
        <v>0</v>
      </c>
      <c r="E12" s="202">
        <v>0</v>
      </c>
      <c r="F12" s="202">
        <v>0</v>
      </c>
      <c r="G12" s="202">
        <v>631</v>
      </c>
      <c r="H12" s="202">
        <v>611</v>
      </c>
      <c r="I12" s="202">
        <v>588</v>
      </c>
      <c r="J12" s="202">
        <v>566</v>
      </c>
      <c r="K12" s="202">
        <v>527</v>
      </c>
      <c r="L12" s="202">
        <v>383</v>
      </c>
      <c r="M12" s="202">
        <v>375</v>
      </c>
      <c r="N12" s="202">
        <v>360</v>
      </c>
      <c r="O12" s="202">
        <v>350</v>
      </c>
      <c r="P12" s="202">
        <v>330</v>
      </c>
      <c r="Q12" s="202">
        <v>335</v>
      </c>
      <c r="R12" s="202">
        <v>321</v>
      </c>
      <c r="S12" s="202">
        <v>313</v>
      </c>
      <c r="T12" s="202">
        <v>295</v>
      </c>
      <c r="U12" s="202">
        <v>290</v>
      </c>
    </row>
    <row r="13" spans="1:21" s="148" customFormat="1">
      <c r="A13" s="138" t="s">
        <v>26</v>
      </c>
      <c r="B13" s="202">
        <v>24</v>
      </c>
      <c r="C13" s="202">
        <v>16</v>
      </c>
      <c r="D13" s="202">
        <v>23</v>
      </c>
      <c r="E13" s="202">
        <v>22</v>
      </c>
      <c r="F13" s="202">
        <v>20</v>
      </c>
      <c r="G13" s="202">
        <v>22</v>
      </c>
      <c r="H13" s="202">
        <v>140</v>
      </c>
      <c r="I13" s="202">
        <v>147</v>
      </c>
      <c r="J13" s="202">
        <v>142</v>
      </c>
      <c r="K13" s="202">
        <v>163</v>
      </c>
      <c r="L13" s="202">
        <v>2868</v>
      </c>
      <c r="M13" s="202">
        <v>2948</v>
      </c>
      <c r="N13" s="202">
        <v>1720</v>
      </c>
      <c r="O13" s="202">
        <v>1599</v>
      </c>
      <c r="P13" s="202">
        <v>1577</v>
      </c>
      <c r="Q13" s="202">
        <v>1495</v>
      </c>
      <c r="R13" s="202">
        <v>1328</v>
      </c>
      <c r="S13" s="202">
        <v>1445</v>
      </c>
      <c r="T13" s="202">
        <v>1382</v>
      </c>
      <c r="U13" s="202">
        <v>1474</v>
      </c>
    </row>
    <row r="14" spans="1:21" s="148" customFormat="1">
      <c r="A14" s="138" t="s">
        <v>330</v>
      </c>
      <c r="B14" s="202">
        <v>137</v>
      </c>
      <c r="C14" s="202">
        <v>144</v>
      </c>
      <c r="D14" s="202">
        <v>154</v>
      </c>
      <c r="E14" s="202">
        <v>162</v>
      </c>
      <c r="F14" s="202">
        <v>127</v>
      </c>
      <c r="G14" s="202">
        <v>153</v>
      </c>
      <c r="H14" s="202">
        <v>143</v>
      </c>
      <c r="I14" s="202">
        <v>178</v>
      </c>
      <c r="J14" s="202">
        <v>171</v>
      </c>
      <c r="K14" s="202">
        <v>191</v>
      </c>
      <c r="L14" s="202">
        <v>133</v>
      </c>
      <c r="M14" s="202">
        <v>162</v>
      </c>
      <c r="N14" s="202">
        <v>176</v>
      </c>
      <c r="O14" s="202">
        <v>133</v>
      </c>
      <c r="P14" s="202">
        <v>127</v>
      </c>
      <c r="Q14" s="202">
        <v>115</v>
      </c>
      <c r="R14" s="202">
        <v>124</v>
      </c>
      <c r="S14" s="202">
        <v>127</v>
      </c>
      <c r="T14" s="202">
        <v>155</v>
      </c>
      <c r="U14" s="202">
        <v>130</v>
      </c>
    </row>
    <row r="15" spans="1:21" s="148" customFormat="1">
      <c r="A15" s="138" t="s">
        <v>115</v>
      </c>
      <c r="B15" s="202">
        <v>-438</v>
      </c>
      <c r="C15" s="202">
        <v>-472</v>
      </c>
      <c r="D15" s="202">
        <v>-474</v>
      </c>
      <c r="E15" s="202">
        <v>-426</v>
      </c>
      <c r="F15" s="202">
        <v>-309</v>
      </c>
      <c r="G15" s="202">
        <v>-305</v>
      </c>
      <c r="H15" s="202">
        <v>-289</v>
      </c>
      <c r="I15" s="202">
        <v>-284</v>
      </c>
      <c r="J15" s="202">
        <v>-414</v>
      </c>
      <c r="K15" s="202">
        <v>-358</v>
      </c>
      <c r="L15" s="202">
        <v>-348</v>
      </c>
      <c r="M15" s="202">
        <v>-349</v>
      </c>
      <c r="N15" s="202">
        <v>-322</v>
      </c>
      <c r="O15" s="202">
        <v>-339</v>
      </c>
      <c r="P15" s="202">
        <v>-351</v>
      </c>
      <c r="Q15" s="202">
        <v>-360</v>
      </c>
      <c r="R15" s="202">
        <v>-372</v>
      </c>
      <c r="S15" s="202">
        <v>-255</v>
      </c>
      <c r="T15" s="202">
        <v>-270</v>
      </c>
      <c r="U15" s="202">
        <v>-239</v>
      </c>
    </row>
    <row r="16" spans="1:21" s="148" customFormat="1">
      <c r="A16" s="138" t="s">
        <v>294</v>
      </c>
      <c r="B16" s="202">
        <v>-342</v>
      </c>
      <c r="C16" s="202">
        <v>-354</v>
      </c>
      <c r="D16" s="202">
        <v>-351</v>
      </c>
      <c r="E16" s="202">
        <v>-342</v>
      </c>
      <c r="F16" s="202">
        <v>-324</v>
      </c>
      <c r="G16" s="202">
        <v>-340</v>
      </c>
      <c r="H16" s="202">
        <v>-334</v>
      </c>
      <c r="I16" s="202">
        <v>-357</v>
      </c>
      <c r="J16" s="202">
        <v>-316</v>
      </c>
      <c r="K16" s="202">
        <v>-336</v>
      </c>
      <c r="L16" s="202">
        <v>-291</v>
      </c>
      <c r="M16" s="202">
        <v>-306</v>
      </c>
      <c r="N16" s="202">
        <v>-360</v>
      </c>
      <c r="O16" s="202">
        <v>-280</v>
      </c>
      <c r="P16" s="202">
        <v>-256</v>
      </c>
      <c r="Q16" s="202">
        <v>-213</v>
      </c>
      <c r="R16" s="202">
        <v>-238</v>
      </c>
      <c r="S16" s="202">
        <v>-262</v>
      </c>
      <c r="T16" s="202">
        <v>-270</v>
      </c>
      <c r="U16" s="202">
        <v>-238</v>
      </c>
    </row>
    <row r="17" spans="1:21" s="148" customFormat="1" ht="14.5">
      <c r="A17" s="138" t="s">
        <v>504</v>
      </c>
      <c r="B17" s="202"/>
      <c r="C17" s="202"/>
      <c r="D17" s="202"/>
      <c r="E17" s="202"/>
      <c r="F17" s="202"/>
      <c r="G17" s="202"/>
      <c r="H17" s="202"/>
      <c r="I17" s="202"/>
      <c r="J17" s="202"/>
      <c r="K17" s="202">
        <v>-46</v>
      </c>
      <c r="L17" s="202">
        <v>1172</v>
      </c>
      <c r="M17" s="202">
        <v>1154</v>
      </c>
      <c r="N17" s="202">
        <v>635</v>
      </c>
      <c r="O17" s="202">
        <v>614</v>
      </c>
      <c r="P17" s="202">
        <v>498</v>
      </c>
      <c r="Q17" s="202">
        <v>0</v>
      </c>
      <c r="R17" s="202">
        <v>0</v>
      </c>
      <c r="S17" s="202">
        <v>0</v>
      </c>
      <c r="T17" s="202">
        <v>0</v>
      </c>
      <c r="U17" s="202">
        <v>0</v>
      </c>
    </row>
    <row r="18" spans="1:21" s="156" customFormat="1">
      <c r="A18" s="237" t="s">
        <v>295</v>
      </c>
      <c r="B18" s="238">
        <v>2537</v>
      </c>
      <c r="C18" s="238">
        <v>2581</v>
      </c>
      <c r="D18" s="238">
        <v>2639</v>
      </c>
      <c r="E18" s="238">
        <v>3028</v>
      </c>
      <c r="F18" s="238">
        <v>3071</v>
      </c>
      <c r="G18" s="238">
        <v>3753</v>
      </c>
      <c r="H18" s="238">
        <v>3865</v>
      </c>
      <c r="I18" s="238">
        <v>3859</v>
      </c>
      <c r="J18" s="238">
        <v>3699</v>
      </c>
      <c r="K18" s="238">
        <v>3600</v>
      </c>
      <c r="L18" s="238">
        <v>6288</v>
      </c>
      <c r="M18" s="238">
        <v>6330</v>
      </c>
      <c r="N18" s="238">
        <v>4304</v>
      </c>
      <c r="O18" s="238">
        <v>4227</v>
      </c>
      <c r="P18" s="238">
        <v>4054</v>
      </c>
      <c r="Q18" s="238">
        <v>3512</v>
      </c>
      <c r="R18" s="238">
        <v>3306</v>
      </c>
      <c r="S18" s="238">
        <v>3538</v>
      </c>
      <c r="T18" s="238">
        <v>3438</v>
      </c>
      <c r="U18" s="238">
        <f>SUM(U10:U17)</f>
        <v>3552</v>
      </c>
    </row>
    <row r="19" spans="1:21" s="156" customFormat="1">
      <c r="A19" s="227" t="s">
        <v>214</v>
      </c>
      <c r="B19" s="239">
        <v>3594</v>
      </c>
      <c r="C19" s="239">
        <v>4337</v>
      </c>
      <c r="D19" s="239">
        <v>4151</v>
      </c>
      <c r="E19" s="239">
        <v>4640</v>
      </c>
      <c r="F19" s="239">
        <v>4541</v>
      </c>
      <c r="G19" s="239">
        <v>5693</v>
      </c>
      <c r="H19" s="239" t="s">
        <v>353</v>
      </c>
      <c r="I19" s="239" t="s">
        <v>354</v>
      </c>
      <c r="J19" s="239">
        <v>5581</v>
      </c>
      <c r="K19" s="239">
        <v>6391</v>
      </c>
      <c r="L19" s="239">
        <v>8140</v>
      </c>
      <c r="M19" s="239">
        <v>7947</v>
      </c>
      <c r="N19" s="239">
        <v>6263</v>
      </c>
      <c r="O19" s="239">
        <v>7284</v>
      </c>
      <c r="P19" s="239">
        <v>6361</v>
      </c>
      <c r="Q19" s="239">
        <v>6812</v>
      </c>
      <c r="R19" s="239">
        <v>6264</v>
      </c>
      <c r="S19" s="239">
        <v>7858</v>
      </c>
      <c r="T19" s="239">
        <v>7609</v>
      </c>
      <c r="U19" s="239">
        <f>U9+U18</f>
        <v>9819</v>
      </c>
    </row>
    <row r="20" spans="1:21" s="148" customFormat="1">
      <c r="A20" s="206" t="s">
        <v>296</v>
      </c>
      <c r="B20" s="204">
        <v>3143</v>
      </c>
      <c r="C20" s="204">
        <v>3446</v>
      </c>
      <c r="D20" s="204">
        <v>3649</v>
      </c>
      <c r="E20" s="204">
        <v>4015</v>
      </c>
      <c r="F20" s="204">
        <v>4229</v>
      </c>
      <c r="G20" s="204">
        <v>5177</v>
      </c>
      <c r="H20" s="204" t="s">
        <v>355</v>
      </c>
      <c r="I20" s="204" t="s">
        <v>356</v>
      </c>
      <c r="J20" s="204">
        <v>5700</v>
      </c>
      <c r="K20" s="204">
        <v>5944</v>
      </c>
      <c r="L20" s="204">
        <v>6433.6</v>
      </c>
      <c r="M20" s="204">
        <v>6910</v>
      </c>
      <c r="N20" s="204">
        <v>6864</v>
      </c>
      <c r="O20" s="204">
        <v>7205</v>
      </c>
      <c r="P20" s="204">
        <v>7199</v>
      </c>
      <c r="Q20" s="204">
        <v>6933</v>
      </c>
      <c r="R20" s="204">
        <v>6597</v>
      </c>
      <c r="S20" s="204">
        <v>6916</v>
      </c>
      <c r="T20" s="204">
        <v>6981</v>
      </c>
      <c r="U20" s="204">
        <v>7673</v>
      </c>
    </row>
    <row r="21" spans="1:21" s="148" customFormat="1">
      <c r="A21" s="206" t="s">
        <v>401</v>
      </c>
      <c r="B21" s="147">
        <v>1495</v>
      </c>
      <c r="C21" s="147">
        <v>1533</v>
      </c>
      <c r="D21" s="147">
        <v>1539</v>
      </c>
      <c r="E21" s="147">
        <v>1525</v>
      </c>
      <c r="F21" s="147">
        <v>1544</v>
      </c>
      <c r="G21" s="147">
        <v>1572</v>
      </c>
      <c r="H21" s="147">
        <v>1537</v>
      </c>
      <c r="I21" s="147">
        <v>1498</v>
      </c>
      <c r="J21" s="147">
        <v>1445</v>
      </c>
      <c r="K21" s="147">
        <v>1380</v>
      </c>
      <c r="L21" s="147">
        <v>1157</v>
      </c>
      <c r="M21" s="147">
        <v>1148</v>
      </c>
      <c r="N21" s="147">
        <v>1077</v>
      </c>
      <c r="O21" s="147">
        <v>1069</v>
      </c>
      <c r="P21" s="147">
        <v>1111</v>
      </c>
      <c r="Q21" s="147">
        <v>969</v>
      </c>
      <c r="R21" s="147">
        <v>647</v>
      </c>
      <c r="S21" s="147">
        <v>443</v>
      </c>
      <c r="T21" s="147">
        <v>395</v>
      </c>
      <c r="U21" s="147">
        <v>181</v>
      </c>
    </row>
    <row r="22" spans="1:21" s="148" customFormat="1">
      <c r="A22" s="206" t="s">
        <v>402</v>
      </c>
      <c r="B22" s="147"/>
      <c r="C22" s="147"/>
      <c r="D22" s="147"/>
      <c r="E22" s="147"/>
      <c r="F22" s="147"/>
      <c r="G22" s="147">
        <v>-10</v>
      </c>
      <c r="H22" s="147">
        <v>11.199999999999967</v>
      </c>
      <c r="I22" s="147">
        <v>50.399999999999928</v>
      </c>
      <c r="J22" s="147">
        <v>99.799999999999898</v>
      </c>
      <c r="K22" s="147">
        <v>109</v>
      </c>
      <c r="L22" s="147">
        <v>91</v>
      </c>
      <c r="M22" s="147">
        <v>44</v>
      </c>
      <c r="N22" s="147">
        <v>-12</v>
      </c>
      <c r="O22" s="147">
        <v>-20</v>
      </c>
      <c r="P22" s="147">
        <v>-10</v>
      </c>
      <c r="Q22" s="147">
        <v>2</v>
      </c>
      <c r="R22" s="147">
        <v>8</v>
      </c>
      <c r="S22" s="147">
        <v>16</v>
      </c>
      <c r="T22" s="147">
        <v>3</v>
      </c>
      <c r="U22" s="147">
        <v>0</v>
      </c>
    </row>
    <row r="23" spans="1:21" s="156" customFormat="1">
      <c r="A23" s="227" t="s">
        <v>400</v>
      </c>
      <c r="B23" s="239"/>
      <c r="C23" s="239">
        <v>1533</v>
      </c>
      <c r="D23" s="239">
        <v>1539</v>
      </c>
      <c r="E23" s="239">
        <v>1525</v>
      </c>
      <c r="F23" s="239">
        <v>1544</v>
      </c>
      <c r="G23" s="239">
        <v>1562</v>
      </c>
      <c r="H23" s="239">
        <v>1549</v>
      </c>
      <c r="I23" s="239">
        <v>1547</v>
      </c>
      <c r="J23" s="239">
        <v>1544.8</v>
      </c>
      <c r="K23" s="239">
        <v>1489.6</v>
      </c>
      <c r="L23" s="239">
        <v>1248</v>
      </c>
      <c r="M23" s="239">
        <v>1192</v>
      </c>
      <c r="N23" s="239">
        <v>1065</v>
      </c>
      <c r="O23" s="239">
        <v>1049</v>
      </c>
      <c r="P23" s="239">
        <v>1101</v>
      </c>
      <c r="Q23" s="239">
        <v>971</v>
      </c>
      <c r="R23" s="239">
        <v>655</v>
      </c>
      <c r="S23" s="239">
        <v>459</v>
      </c>
      <c r="T23" s="239">
        <v>398</v>
      </c>
      <c r="U23" s="239">
        <v>181</v>
      </c>
    </row>
    <row r="24" spans="1:21" s="156" customFormat="1">
      <c r="A24" s="240" t="s">
        <v>297</v>
      </c>
      <c r="B24" s="241">
        <v>0.47544130971200976</v>
      </c>
      <c r="C24" s="241">
        <v>0.44487494486946011</v>
      </c>
      <c r="D24" s="241">
        <v>0.42172864351351752</v>
      </c>
      <c r="E24" s="241">
        <v>0.38047522883785995</v>
      </c>
      <c r="F24" s="241">
        <v>0.36509814921249228</v>
      </c>
      <c r="G24" s="241">
        <v>0.29901247581145141</v>
      </c>
      <c r="H24" s="241" t="s">
        <v>357</v>
      </c>
      <c r="I24" s="241">
        <v>0.27300000000000002</v>
      </c>
      <c r="J24" s="241">
        <v>0.27103560722165149</v>
      </c>
      <c r="K24" s="241">
        <v>0.25058886058620372</v>
      </c>
      <c r="L24" s="241">
        <v>0.19398159661775677</v>
      </c>
      <c r="M24" s="241">
        <v>0.17247025305162494</v>
      </c>
      <c r="N24" s="241">
        <v>0.155</v>
      </c>
      <c r="O24" s="241">
        <v>0.1454684567965695</v>
      </c>
      <c r="P24" s="241">
        <v>0.15293790804278373</v>
      </c>
      <c r="Q24" s="241">
        <v>0.14000000000000001</v>
      </c>
      <c r="R24" s="241">
        <v>9.9000000000000005E-2</v>
      </c>
      <c r="S24" s="241">
        <v>6.6000000000000003E-2</v>
      </c>
      <c r="T24" s="241">
        <v>5.7000000000000002E-2</v>
      </c>
      <c r="U24" s="241">
        <v>2.4E-2</v>
      </c>
    </row>
    <row r="25" spans="1:21" s="148" customFormat="1"/>
    <row r="26" spans="1:21" s="156" customFormat="1">
      <c r="A26" s="155" t="s">
        <v>214</v>
      </c>
      <c r="B26" s="242">
        <v>3594</v>
      </c>
      <c r="C26" s="242">
        <v>4337</v>
      </c>
      <c r="D26" s="242">
        <v>4151</v>
      </c>
      <c r="E26" s="242">
        <v>4640</v>
      </c>
      <c r="F26" s="242">
        <v>4541</v>
      </c>
      <c r="G26" s="242">
        <v>5693</v>
      </c>
      <c r="H26" s="242" t="s">
        <v>353</v>
      </c>
      <c r="I26" s="242" t="s">
        <v>354</v>
      </c>
      <c r="J26" s="242">
        <v>5581</v>
      </c>
      <c r="K26" s="242">
        <v>6391</v>
      </c>
      <c r="L26" s="242">
        <v>8140</v>
      </c>
      <c r="M26" s="242">
        <v>7947</v>
      </c>
      <c r="N26" s="242">
        <v>6263</v>
      </c>
      <c r="O26" s="242">
        <v>7284</v>
      </c>
      <c r="P26" s="242">
        <v>6361</v>
      </c>
      <c r="Q26" s="242">
        <v>6812</v>
      </c>
      <c r="R26" s="242">
        <v>6264</v>
      </c>
      <c r="S26" s="242">
        <v>7858</v>
      </c>
      <c r="T26" s="242">
        <v>7609</v>
      </c>
      <c r="U26" s="242">
        <v>9819</v>
      </c>
    </row>
    <row r="27" spans="1:21" s="148" customFormat="1">
      <c r="A27" s="138" t="s">
        <v>0</v>
      </c>
      <c r="B27" s="202">
        <v>1021.4640000000001</v>
      </c>
      <c r="C27" s="202">
        <v>1426</v>
      </c>
      <c r="D27" s="202">
        <v>-1107</v>
      </c>
      <c r="E27" s="202">
        <v>-832</v>
      </c>
      <c r="F27" s="202">
        <v>3944</v>
      </c>
      <c r="G27" s="202">
        <v>4189</v>
      </c>
      <c r="H27" s="202">
        <v>4148</v>
      </c>
      <c r="I27" s="202">
        <v>4756</v>
      </c>
      <c r="J27" s="202">
        <v>4139</v>
      </c>
      <c r="K27" s="202">
        <v>4754</v>
      </c>
      <c r="L27" s="202">
        <v>4189</v>
      </c>
      <c r="M27" s="202">
        <v>3865</v>
      </c>
      <c r="N27" s="202">
        <v>3026</v>
      </c>
      <c r="O27" s="202">
        <v>-777</v>
      </c>
      <c r="P27" s="202">
        <v>-1697</v>
      </c>
      <c r="Q27" s="202">
        <v>-1392</v>
      </c>
      <c r="R27" s="202">
        <v>-2059</v>
      </c>
      <c r="S27" s="202">
        <v>-1107</v>
      </c>
      <c r="T27" s="280">
        <v>-1636</v>
      </c>
      <c r="U27" s="280">
        <v>546</v>
      </c>
    </row>
    <row r="28" spans="1:21" s="148" customFormat="1">
      <c r="A28" s="138" t="s">
        <v>35</v>
      </c>
      <c r="B28" s="202">
        <v>2573</v>
      </c>
      <c r="C28" s="202">
        <v>2910</v>
      </c>
      <c r="D28" s="202">
        <v>5258</v>
      </c>
      <c r="E28" s="202">
        <v>5473</v>
      </c>
      <c r="F28" s="202">
        <v>597</v>
      </c>
      <c r="G28" s="202">
        <v>1502</v>
      </c>
      <c r="H28" s="202">
        <v>1416</v>
      </c>
      <c r="I28" s="202">
        <v>1735</v>
      </c>
      <c r="J28" s="202">
        <v>1442</v>
      </c>
      <c r="K28" s="202">
        <v>1638</v>
      </c>
      <c r="L28" s="202">
        <v>3951</v>
      </c>
      <c r="M28" s="202">
        <v>4082</v>
      </c>
      <c r="N28" s="202">
        <v>3237</v>
      </c>
      <c r="O28" s="202">
        <v>8061</v>
      </c>
      <c r="P28" s="202">
        <v>8059</v>
      </c>
      <c r="Q28" s="202">
        <v>8204</v>
      </c>
      <c r="R28" s="202">
        <v>8323</v>
      </c>
      <c r="S28" s="202">
        <v>8965</v>
      </c>
      <c r="T28" s="280">
        <v>9245</v>
      </c>
      <c r="U28" s="280">
        <v>9273</v>
      </c>
    </row>
    <row r="29" spans="1:21" s="179" customFormat="1">
      <c r="B29" s="207"/>
      <c r="C29" s="207"/>
      <c r="D29" s="207"/>
      <c r="E29" s="207"/>
      <c r="F29" s="207"/>
      <c r="G29" s="207"/>
      <c r="H29" s="207"/>
      <c r="K29" s="208"/>
      <c r="L29" s="208"/>
      <c r="M29" s="208"/>
      <c r="N29" s="208"/>
      <c r="O29" s="208"/>
      <c r="P29" s="208"/>
      <c r="Q29" s="208"/>
      <c r="R29" s="208"/>
      <c r="S29" s="208"/>
      <c r="T29" s="208"/>
      <c r="U29" s="208"/>
    </row>
    <row r="30" spans="1:21" s="128" customFormat="1" ht="30" customHeight="1">
      <c r="A30" s="296" t="s">
        <v>479</v>
      </c>
      <c r="B30" s="296"/>
      <c r="C30" s="296"/>
      <c r="D30" s="296"/>
      <c r="E30" s="296"/>
      <c r="F30" s="296"/>
      <c r="G30" s="296"/>
      <c r="H30" s="296"/>
      <c r="I30" s="296"/>
      <c r="J30" s="296"/>
      <c r="K30" s="296"/>
      <c r="L30" s="296"/>
    </row>
    <row r="31" spans="1:21" s="148" customFormat="1">
      <c r="A31" s="205"/>
      <c r="H31" s="152"/>
      <c r="I31" s="152"/>
      <c r="J31" s="152"/>
      <c r="K31" s="152"/>
      <c r="L31" s="152"/>
      <c r="M31" s="152"/>
      <c r="N31" s="152"/>
      <c r="O31" s="152"/>
      <c r="P31" s="152"/>
      <c r="Q31" s="152"/>
      <c r="R31" s="152"/>
      <c r="S31" s="152"/>
      <c r="T31" s="152"/>
      <c r="U31" s="152"/>
    </row>
    <row r="32" spans="1:21" s="148" customFormat="1"/>
    <row r="33" s="148" customFormat="1"/>
    <row r="34" s="148" customFormat="1"/>
    <row r="35" s="148" customFormat="1"/>
    <row r="36" s="148" customFormat="1"/>
    <row r="37" s="148" customFormat="1"/>
    <row r="38" s="148" customFormat="1"/>
    <row r="39" s="148" customFormat="1"/>
    <row r="40" s="148" customFormat="1"/>
    <row r="41" s="148" customFormat="1"/>
    <row r="42" s="148" customFormat="1"/>
    <row r="43" s="148" customFormat="1"/>
    <row r="44" s="148" customFormat="1"/>
    <row r="45" s="148" customFormat="1"/>
    <row r="46" s="148" customFormat="1"/>
    <row r="47" s="148" customFormat="1"/>
    <row r="48"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mergeCells count="1">
    <mergeCell ref="A30:L30"/>
  </mergeCells>
  <pageMargins left="0.7" right="0.7" top="0.75" bottom="0.75" header="0.3" footer="0.3"/>
  <pageSetup scale="39"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J434"/>
  <sheetViews>
    <sheetView showGridLines="0" view="pageBreakPreview" zoomScale="80" zoomScaleNormal="80" zoomScaleSheetLayoutView="80" workbookViewId="0"/>
  </sheetViews>
  <sheetFormatPr defaultColWidth="8.81640625" defaultRowHeight="14.5"/>
  <cols>
    <col min="1" max="1" width="61.453125" bestFit="1" customWidth="1"/>
    <col min="2" max="2" width="10.81640625" bestFit="1" customWidth="1"/>
  </cols>
  <sheetData>
    <row r="1" spans="1:10" s="220" customFormat="1" ht="17.149999999999999" customHeight="1">
      <c r="A1" s="219" t="s">
        <v>383</v>
      </c>
      <c r="B1" s="219"/>
      <c r="C1" s="219"/>
      <c r="D1" s="219"/>
      <c r="E1" s="219"/>
      <c r="F1" s="219"/>
      <c r="G1" s="219"/>
      <c r="H1" s="219"/>
      <c r="I1" s="281"/>
      <c r="J1" s="281"/>
    </row>
    <row r="2" spans="1:10" s="220" customFormat="1" ht="17.149999999999999" customHeight="1" thickBot="1">
      <c r="A2" s="221" t="s">
        <v>336</v>
      </c>
      <c r="B2" s="221"/>
      <c r="C2" s="221"/>
      <c r="D2" s="221"/>
      <c r="E2" s="221"/>
      <c r="F2" s="221"/>
      <c r="G2" s="221"/>
      <c r="H2" s="221"/>
      <c r="I2" s="281"/>
      <c r="J2" s="281"/>
    </row>
    <row r="3" spans="1:10" s="220" customFormat="1" ht="17.149999999999999" customHeight="1" thickTop="1" thickBot="1">
      <c r="A3" s="232" t="s">
        <v>230</v>
      </c>
      <c r="B3" s="233" t="s">
        <v>313</v>
      </c>
      <c r="C3" s="233" t="s">
        <v>337</v>
      </c>
      <c r="D3" s="233" t="s">
        <v>342</v>
      </c>
      <c r="E3" s="233" t="s">
        <v>358</v>
      </c>
      <c r="F3" s="233" t="s">
        <v>360</v>
      </c>
      <c r="G3" s="233" t="s">
        <v>363</v>
      </c>
      <c r="H3" s="233" t="s">
        <v>391</v>
      </c>
      <c r="I3" s="281"/>
      <c r="J3" s="281"/>
    </row>
    <row r="4" spans="1:10" s="148" customFormat="1" ht="16" customHeight="1" thickTop="1">
      <c r="A4" s="138" t="s">
        <v>503</v>
      </c>
      <c r="B4" s="202">
        <v>712.7</v>
      </c>
      <c r="C4" s="202">
        <v>746.9</v>
      </c>
      <c r="D4" s="202">
        <v>735.8</v>
      </c>
      <c r="E4" s="202">
        <v>724.4</v>
      </c>
      <c r="F4" s="202">
        <f>SUM(B4:E4)</f>
        <v>2919.7999999999997</v>
      </c>
      <c r="G4" s="202">
        <v>723</v>
      </c>
      <c r="H4" s="202">
        <v>238</v>
      </c>
      <c r="I4" s="282"/>
      <c r="J4" s="196"/>
    </row>
    <row r="5" spans="1:10" s="148" customFormat="1" ht="16" customHeight="1">
      <c r="A5" s="138" t="s">
        <v>177</v>
      </c>
      <c r="B5" s="202">
        <v>116.28358835701501</v>
      </c>
      <c r="C5" s="202">
        <v>125</v>
      </c>
      <c r="D5" s="202">
        <v>117</v>
      </c>
      <c r="E5" s="202">
        <v>111.15978118027201</v>
      </c>
      <c r="F5" s="202">
        <f>SUM(B5:E5)</f>
        <v>469.44336953728703</v>
      </c>
      <c r="G5" s="202">
        <v>96.344955539667694</v>
      </c>
      <c r="H5" s="202">
        <v>33</v>
      </c>
      <c r="I5" s="282"/>
      <c r="J5" s="196"/>
    </row>
    <row r="6" spans="1:10" s="191" customFormat="1"/>
    <row r="7" spans="1:10" s="131" customFormat="1">
      <c r="A7" s="132" t="s">
        <v>424</v>
      </c>
    </row>
    <row r="8" spans="1:10" s="191" customFormat="1"/>
    <row r="9" spans="1:10" s="191" customFormat="1"/>
    <row r="10" spans="1:10" s="191" customFormat="1"/>
    <row r="11" spans="1:10" s="191" customFormat="1"/>
    <row r="12" spans="1:10" s="191" customFormat="1"/>
    <row r="13" spans="1:10" s="191" customFormat="1"/>
    <row r="14" spans="1:10" s="191" customFormat="1"/>
    <row r="15" spans="1:10" s="191" customFormat="1"/>
    <row r="16" spans="1:10" s="191" customFormat="1"/>
    <row r="17" s="191" customFormat="1"/>
    <row r="18" s="191" customFormat="1"/>
    <row r="19" s="191" customFormat="1"/>
    <row r="20" s="191" customFormat="1"/>
    <row r="21" s="191" customFormat="1"/>
    <row r="22" s="191" customFormat="1"/>
    <row r="23" s="191" customFormat="1"/>
    <row r="24" s="191" customFormat="1"/>
    <row r="25" s="191" customFormat="1"/>
    <row r="26" s="191" customFormat="1"/>
    <row r="27" s="191" customFormat="1"/>
    <row r="28" s="191" customFormat="1"/>
    <row r="29" s="191" customFormat="1"/>
    <row r="30" s="191" customFormat="1"/>
    <row r="31" s="191" customFormat="1"/>
    <row r="32" s="191" customFormat="1"/>
    <row r="33" s="191" customFormat="1"/>
    <row r="34" s="191" customFormat="1"/>
    <row r="35" s="191" customFormat="1"/>
    <row r="36" s="191" customFormat="1"/>
    <row r="37" s="191" customFormat="1"/>
    <row r="38" s="191" customFormat="1"/>
    <row r="39" s="191" customFormat="1"/>
    <row r="40" s="191" customFormat="1"/>
    <row r="41" s="191" customFormat="1"/>
    <row r="42" s="191" customFormat="1"/>
    <row r="43" s="191" customFormat="1"/>
    <row r="44" s="191" customFormat="1"/>
    <row r="45" s="191" customFormat="1"/>
    <row r="46" s="191" customFormat="1"/>
    <row r="47" s="191" customFormat="1"/>
    <row r="48" s="191" customFormat="1"/>
    <row r="49" s="191" customFormat="1"/>
    <row r="50" s="191" customFormat="1"/>
    <row r="51" s="191" customFormat="1"/>
    <row r="52" s="191" customFormat="1"/>
    <row r="53" s="191" customFormat="1"/>
    <row r="54" s="191" customFormat="1"/>
    <row r="55" s="191" customFormat="1"/>
    <row r="56" s="191" customFormat="1"/>
    <row r="57" s="191" customFormat="1"/>
    <row r="58" s="191" customFormat="1"/>
    <row r="59" s="191" customFormat="1"/>
    <row r="60" s="191" customFormat="1"/>
    <row r="61" s="191" customFormat="1"/>
    <row r="62" s="191" customFormat="1"/>
    <row r="63" s="191" customFormat="1"/>
    <row r="64" s="191" customFormat="1"/>
    <row r="65" s="191" customFormat="1"/>
    <row r="66" s="191" customFormat="1"/>
    <row r="67" s="191" customFormat="1"/>
    <row r="68" s="191" customFormat="1"/>
    <row r="69" s="191" customFormat="1"/>
    <row r="70" s="191" customFormat="1"/>
    <row r="71" s="191" customFormat="1"/>
    <row r="72" s="191" customFormat="1"/>
    <row r="73" s="191" customFormat="1"/>
    <row r="74" s="191" customFormat="1"/>
    <row r="75" s="191" customFormat="1"/>
    <row r="76" s="191" customFormat="1"/>
    <row r="77" s="191" customFormat="1"/>
    <row r="78" s="191" customFormat="1"/>
    <row r="79" s="191" customFormat="1"/>
    <row r="80" s="191" customFormat="1"/>
    <row r="81" s="191" customFormat="1"/>
    <row r="82" s="191" customFormat="1"/>
    <row r="83" s="191" customFormat="1"/>
    <row r="84" s="191" customFormat="1"/>
    <row r="85" s="191" customFormat="1"/>
    <row r="86" s="191" customFormat="1"/>
    <row r="87" s="191" customFormat="1"/>
    <row r="88" s="191" customFormat="1"/>
    <row r="89" s="191" customFormat="1"/>
    <row r="90" s="191" customFormat="1"/>
    <row r="91" s="191" customFormat="1"/>
    <row r="92" s="191" customFormat="1"/>
    <row r="93" s="191" customFormat="1"/>
    <row r="94" s="191" customFormat="1"/>
    <row r="95" s="191" customFormat="1"/>
    <row r="96" s="191" customFormat="1"/>
    <row r="97" s="191" customFormat="1"/>
    <row r="98" s="191" customFormat="1"/>
    <row r="99" s="191" customFormat="1"/>
    <row r="100" s="191" customFormat="1"/>
    <row r="101" s="191" customFormat="1"/>
    <row r="102" s="191" customFormat="1"/>
    <row r="103" s="191" customFormat="1"/>
    <row r="104" s="191" customFormat="1"/>
    <row r="105" s="191" customFormat="1"/>
    <row r="106" s="191" customFormat="1"/>
    <row r="107" s="191" customFormat="1"/>
    <row r="108" s="191" customFormat="1"/>
    <row r="109" s="191" customFormat="1"/>
    <row r="110" s="191" customFormat="1"/>
    <row r="111" s="191" customFormat="1"/>
    <row r="112"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row r="229" s="191" customFormat="1"/>
    <row r="230" s="191" customFormat="1"/>
    <row r="231" s="191" customFormat="1"/>
    <row r="232" s="191" customFormat="1"/>
    <row r="233" s="191" customFormat="1"/>
    <row r="234" s="191" customFormat="1"/>
    <row r="235" s="191" customFormat="1"/>
    <row r="236" s="191" customFormat="1"/>
    <row r="237" s="191" customFormat="1"/>
    <row r="238" s="191" customFormat="1"/>
    <row r="239" s="191" customFormat="1"/>
    <row r="240" s="191" customFormat="1"/>
    <row r="241" s="191" customFormat="1"/>
    <row r="242" s="191" customFormat="1"/>
    <row r="243" s="191" customFormat="1"/>
    <row r="244" s="191" customFormat="1"/>
    <row r="245" s="191" customFormat="1"/>
    <row r="246" s="191" customFormat="1"/>
    <row r="247" s="191" customFormat="1"/>
    <row r="248" s="191" customFormat="1"/>
    <row r="249" s="191" customFormat="1"/>
    <row r="250" s="191" customFormat="1"/>
    <row r="251" s="191" customFormat="1"/>
    <row r="252" s="191" customFormat="1"/>
    <row r="253" s="191" customFormat="1"/>
    <row r="254" s="191" customFormat="1"/>
    <row r="255" s="191" customFormat="1"/>
    <row r="256" s="191" customFormat="1"/>
    <row r="257" s="191" customFormat="1"/>
    <row r="258" s="191" customFormat="1"/>
    <row r="259" s="191" customFormat="1"/>
    <row r="260" s="191" customFormat="1"/>
    <row r="261" s="191" customFormat="1"/>
    <row r="262" s="191" customFormat="1"/>
    <row r="263" s="191" customFormat="1"/>
    <row r="264" s="191" customFormat="1"/>
    <row r="265" s="191" customFormat="1"/>
    <row r="266" s="191" customFormat="1"/>
    <row r="267" s="191" customFormat="1"/>
    <row r="268" s="191" customFormat="1"/>
    <row r="269" s="191" customFormat="1"/>
    <row r="270" s="191" customFormat="1"/>
    <row r="271" s="191" customFormat="1"/>
    <row r="272" s="191" customFormat="1"/>
    <row r="273" s="191" customFormat="1"/>
    <row r="274" s="191" customFormat="1"/>
    <row r="275" s="191" customFormat="1"/>
    <row r="276" s="191" customFormat="1"/>
    <row r="277" s="191" customFormat="1"/>
    <row r="278" s="191" customFormat="1"/>
    <row r="279" s="191" customFormat="1"/>
    <row r="280" s="191" customFormat="1"/>
    <row r="281" s="191" customFormat="1"/>
    <row r="282" s="191" customFormat="1"/>
    <row r="283" s="191" customFormat="1"/>
    <row r="284" s="191" customFormat="1"/>
    <row r="285" s="191" customFormat="1"/>
    <row r="286" s="191" customFormat="1"/>
    <row r="287" s="191" customFormat="1"/>
    <row r="288" s="191" customFormat="1"/>
    <row r="289" s="191" customFormat="1"/>
    <row r="290" s="191" customFormat="1"/>
    <row r="291" s="191" customFormat="1"/>
    <row r="292" s="191" customFormat="1"/>
    <row r="293" s="191" customFormat="1"/>
    <row r="294" s="191" customFormat="1"/>
    <row r="295" s="191" customFormat="1"/>
    <row r="296" s="191" customFormat="1"/>
    <row r="297" s="191" customFormat="1"/>
    <row r="298" s="191" customFormat="1"/>
    <row r="299" s="191" customFormat="1"/>
    <row r="300" s="191" customFormat="1"/>
    <row r="301" s="191" customFormat="1"/>
    <row r="302" s="191" customFormat="1"/>
    <row r="303" s="191" customFormat="1"/>
    <row r="304" s="191" customFormat="1"/>
    <row r="305" s="191" customFormat="1"/>
    <row r="306" s="191" customFormat="1"/>
    <row r="307" s="191" customFormat="1"/>
    <row r="308" s="191" customFormat="1"/>
    <row r="309" s="191" customFormat="1"/>
    <row r="310" s="191" customFormat="1"/>
    <row r="311" s="191" customFormat="1"/>
    <row r="312" s="191" customFormat="1"/>
    <row r="313" s="191" customFormat="1"/>
    <row r="314" s="191" customFormat="1"/>
    <row r="315" s="191" customFormat="1"/>
    <row r="316" s="191" customFormat="1"/>
    <row r="317" s="191" customFormat="1"/>
    <row r="318" s="191" customFormat="1"/>
    <row r="319" s="191" customFormat="1"/>
    <row r="320" s="191" customFormat="1"/>
    <row r="321" s="191" customFormat="1"/>
    <row r="322" s="191" customFormat="1"/>
    <row r="323" s="191" customFormat="1"/>
    <row r="324" s="191" customFormat="1"/>
    <row r="325" s="191" customFormat="1"/>
    <row r="326" s="191" customFormat="1"/>
    <row r="327" s="191" customFormat="1"/>
    <row r="328" s="191" customFormat="1"/>
    <row r="329" s="191" customFormat="1"/>
    <row r="330" s="191" customFormat="1"/>
    <row r="331" s="191" customFormat="1"/>
    <row r="332" s="191" customFormat="1"/>
    <row r="333" s="191" customFormat="1"/>
    <row r="334" s="191" customFormat="1"/>
    <row r="335" s="191" customFormat="1"/>
    <row r="336" s="191" customFormat="1"/>
    <row r="337" s="191" customFormat="1"/>
    <row r="338" s="191" customFormat="1"/>
    <row r="339" s="191" customFormat="1"/>
    <row r="340" s="191" customFormat="1"/>
    <row r="341" s="191" customFormat="1"/>
    <row r="342" s="191" customFormat="1"/>
    <row r="343" s="191" customFormat="1"/>
    <row r="344" s="191" customFormat="1"/>
    <row r="345" s="191" customFormat="1"/>
    <row r="346" s="191" customFormat="1"/>
    <row r="347" s="191" customFormat="1"/>
    <row r="348" s="191" customFormat="1"/>
    <row r="349" s="191" customFormat="1"/>
    <row r="350" s="191" customFormat="1"/>
    <row r="351" s="191" customFormat="1"/>
    <row r="352" s="191" customFormat="1"/>
    <row r="353" s="191" customFormat="1"/>
    <row r="354" s="191" customFormat="1"/>
    <row r="355" s="191" customFormat="1"/>
    <row r="356" s="191" customFormat="1"/>
    <row r="357" s="191" customFormat="1"/>
    <row r="358" s="191" customFormat="1"/>
    <row r="359" s="191" customFormat="1"/>
    <row r="360" s="191" customFormat="1"/>
    <row r="361" s="191" customFormat="1"/>
    <row r="362" s="191" customFormat="1"/>
    <row r="363" s="191" customFormat="1"/>
    <row r="364" s="191" customFormat="1"/>
    <row r="365" s="191" customFormat="1"/>
    <row r="366" s="191" customFormat="1"/>
    <row r="367" s="191" customFormat="1"/>
    <row r="368" s="191" customFormat="1"/>
    <row r="369" s="191" customFormat="1"/>
    <row r="370" s="191" customFormat="1"/>
    <row r="371" s="191" customFormat="1"/>
    <row r="372" s="191" customFormat="1"/>
    <row r="373" s="191" customFormat="1"/>
    <row r="374" s="191" customFormat="1"/>
    <row r="375" s="191" customFormat="1"/>
    <row r="376" s="191" customFormat="1"/>
    <row r="377" s="191" customFormat="1"/>
    <row r="378" s="191" customFormat="1"/>
    <row r="379" s="191" customFormat="1"/>
    <row r="380" s="191" customFormat="1"/>
    <row r="381" s="191" customFormat="1"/>
    <row r="382" s="191" customFormat="1"/>
    <row r="383" s="191" customFormat="1"/>
    <row r="384" s="191" customFormat="1"/>
    <row r="385" s="191" customFormat="1"/>
    <row r="386" s="191" customFormat="1"/>
    <row r="387" s="191" customFormat="1"/>
    <row r="388" s="191" customFormat="1"/>
    <row r="389" s="191" customFormat="1"/>
    <row r="390" s="191" customFormat="1"/>
    <row r="391" s="191" customFormat="1"/>
    <row r="392" s="191" customFormat="1"/>
    <row r="393" s="191" customFormat="1"/>
    <row r="394" s="191" customFormat="1"/>
    <row r="395" s="191" customFormat="1"/>
    <row r="396" s="191" customFormat="1"/>
    <row r="397" s="191" customFormat="1"/>
    <row r="398" s="191" customFormat="1"/>
    <row r="399" s="191" customFormat="1"/>
    <row r="400" s="191" customFormat="1"/>
    <row r="401" s="191" customFormat="1"/>
    <row r="402" s="191" customFormat="1"/>
    <row r="403" s="191" customFormat="1"/>
    <row r="404" s="191" customFormat="1"/>
    <row r="405" s="191" customFormat="1"/>
    <row r="406" s="191" customFormat="1"/>
    <row r="407" s="191" customFormat="1"/>
    <row r="408" s="191" customFormat="1"/>
    <row r="409" s="191" customFormat="1"/>
    <row r="410" s="191" customFormat="1"/>
    <row r="411" s="191" customFormat="1"/>
    <row r="412" s="191" customFormat="1"/>
    <row r="413" s="191" customFormat="1"/>
    <row r="414" s="191" customFormat="1"/>
    <row r="415" s="191" customFormat="1"/>
    <row r="416" s="191" customFormat="1"/>
    <row r="417" s="191" customFormat="1"/>
    <row r="418" s="191" customFormat="1"/>
    <row r="419" s="191" customFormat="1"/>
    <row r="420" s="191" customFormat="1"/>
    <row r="421" s="191" customFormat="1"/>
    <row r="422" s="191" customFormat="1"/>
    <row r="423" s="191" customFormat="1"/>
    <row r="424" s="191" customFormat="1"/>
    <row r="425" s="191" customFormat="1"/>
    <row r="426" s="191" customFormat="1"/>
    <row r="427" s="191" customFormat="1"/>
    <row r="428" s="191" customFormat="1"/>
    <row r="429" s="191" customFormat="1"/>
    <row r="430" s="191" customFormat="1"/>
    <row r="431" s="191" customFormat="1"/>
    <row r="432" s="191" customFormat="1"/>
    <row r="433" s="191" customFormat="1"/>
    <row r="434" s="191" customFormat="1"/>
  </sheetData>
  <pageMargins left="0.7" right="0.7" top="0.75" bottom="0.75" header="0.3" footer="0.3"/>
  <pageSetup scale="72"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S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19" width="10.54296875" style="122" customWidth="1"/>
    <col min="20" max="16384" width="8.81640625" style="122"/>
  </cols>
  <sheetData>
    <row r="1" spans="1:19" s="229" customFormat="1" ht="26">
      <c r="A1" s="219" t="s">
        <v>394</v>
      </c>
    </row>
    <row r="2" spans="1:19" s="229" customFormat="1" ht="13.5" thickBot="1">
      <c r="A2" s="221"/>
      <c r="B2" s="221"/>
      <c r="C2" s="221"/>
      <c r="D2" s="221"/>
      <c r="E2" s="221"/>
      <c r="F2" s="221"/>
      <c r="G2" s="221"/>
      <c r="H2" s="221"/>
      <c r="I2" s="221"/>
      <c r="J2" s="221"/>
      <c r="K2" s="221"/>
      <c r="L2" s="221"/>
      <c r="M2" s="221"/>
      <c r="N2" s="221"/>
      <c r="O2" s="221"/>
      <c r="P2" s="221"/>
      <c r="Q2" s="221"/>
      <c r="R2" s="231"/>
      <c r="S2" s="231"/>
    </row>
    <row r="3" spans="1:19" s="229" customFormat="1" ht="14" thickTop="1" thickBot="1">
      <c r="A3" s="223" t="s">
        <v>230</v>
      </c>
      <c r="B3" s="233" t="s">
        <v>313</v>
      </c>
      <c r="C3" s="233" t="s">
        <v>337</v>
      </c>
      <c r="D3" s="233" t="s">
        <v>342</v>
      </c>
      <c r="E3" s="233" t="s">
        <v>358</v>
      </c>
      <c r="F3" s="233" t="s">
        <v>360</v>
      </c>
      <c r="G3" s="233" t="s">
        <v>363</v>
      </c>
      <c r="H3" s="233" t="s">
        <v>391</v>
      </c>
      <c r="I3" s="233" t="s">
        <v>427</v>
      </c>
      <c r="J3" s="233" t="s">
        <v>429</v>
      </c>
      <c r="K3" s="233" t="s">
        <v>438</v>
      </c>
      <c r="L3" s="233" t="s">
        <v>457</v>
      </c>
      <c r="M3" s="233" t="s">
        <v>460</v>
      </c>
      <c r="N3" s="233" t="s">
        <v>477</v>
      </c>
      <c r="O3" s="233" t="s">
        <v>480</v>
      </c>
      <c r="P3" s="233" t="s">
        <v>482</v>
      </c>
      <c r="Q3" s="233" t="s">
        <v>483</v>
      </c>
      <c r="R3" s="233" t="s">
        <v>512</v>
      </c>
      <c r="S3" s="233" t="s">
        <v>524</v>
      </c>
    </row>
    <row r="4" spans="1:19" s="156" customFormat="1" ht="13.5" thickTop="1">
      <c r="A4" s="155" t="s">
        <v>403</v>
      </c>
      <c r="B4" s="242"/>
      <c r="C4" s="242"/>
      <c r="D4" s="242"/>
      <c r="E4" s="242"/>
      <c r="F4" s="242"/>
      <c r="G4" s="242"/>
      <c r="H4" s="242"/>
      <c r="I4" s="242"/>
      <c r="J4" s="242"/>
      <c r="K4" s="242"/>
      <c r="L4" s="242"/>
      <c r="M4" s="242"/>
      <c r="N4" s="242"/>
      <c r="O4" s="242"/>
      <c r="P4" s="242"/>
      <c r="Q4" s="242"/>
      <c r="R4" s="242"/>
      <c r="S4" s="242"/>
    </row>
    <row r="5" spans="1:19" s="148" customFormat="1" ht="7.5" customHeight="1">
      <c r="A5" s="138"/>
      <c r="B5" s="202"/>
      <c r="C5" s="202"/>
      <c r="D5" s="202"/>
      <c r="E5" s="202"/>
      <c r="F5" s="202"/>
      <c r="G5" s="202"/>
      <c r="H5" s="202"/>
      <c r="I5" s="202"/>
      <c r="J5" s="202"/>
      <c r="K5" s="202"/>
      <c r="L5" s="202"/>
      <c r="M5" s="202"/>
      <c r="N5" s="202"/>
      <c r="O5" s="202"/>
      <c r="P5" s="202"/>
      <c r="Q5" s="202"/>
      <c r="R5" s="202"/>
      <c r="S5" s="202"/>
    </row>
    <row r="6" spans="1:19" s="156" customFormat="1">
      <c r="A6" s="155" t="s">
        <v>522</v>
      </c>
      <c r="B6" s="242"/>
      <c r="C6" s="242"/>
      <c r="D6" s="242"/>
      <c r="E6" s="242"/>
      <c r="F6" s="242"/>
      <c r="G6" s="242"/>
      <c r="H6" s="242"/>
      <c r="I6" s="242"/>
      <c r="J6" s="242"/>
      <c r="K6" s="242"/>
      <c r="L6" s="242"/>
      <c r="M6" s="242"/>
      <c r="N6" s="242"/>
      <c r="O6" s="242"/>
      <c r="P6" s="242"/>
      <c r="Q6" s="242"/>
      <c r="R6" s="242"/>
      <c r="S6" s="242"/>
    </row>
    <row r="7" spans="1:19" s="148" customFormat="1">
      <c r="A7" s="138" t="s">
        <v>14</v>
      </c>
      <c r="B7" s="139">
        <v>-56</v>
      </c>
      <c r="C7" s="139">
        <v>0</v>
      </c>
      <c r="D7" s="139">
        <v>0</v>
      </c>
      <c r="E7" s="139">
        <v>-699</v>
      </c>
      <c r="F7" s="139">
        <v>-755</v>
      </c>
      <c r="G7" s="139">
        <v>0</v>
      </c>
      <c r="H7" s="139">
        <v>2383</v>
      </c>
      <c r="I7" s="139">
        <v>0</v>
      </c>
      <c r="J7" s="139">
        <v>-275</v>
      </c>
      <c r="K7" s="139">
        <v>2109</v>
      </c>
      <c r="L7" s="139">
        <v>0</v>
      </c>
      <c r="M7" s="139">
        <v>-74</v>
      </c>
      <c r="N7" s="139">
        <v>0</v>
      </c>
      <c r="O7" s="139">
        <v>0</v>
      </c>
      <c r="P7" s="139">
        <v>-74</v>
      </c>
      <c r="Q7" s="139">
        <v>595</v>
      </c>
      <c r="R7" s="139">
        <v>0</v>
      </c>
      <c r="S7" s="139">
        <v>0</v>
      </c>
    </row>
    <row r="8" spans="1:19" s="148" customFormat="1">
      <c r="A8" s="138" t="s">
        <v>404</v>
      </c>
      <c r="B8" s="139">
        <v>12</v>
      </c>
      <c r="C8" s="139">
        <v>0</v>
      </c>
      <c r="D8" s="139">
        <v>0</v>
      </c>
      <c r="E8" s="139">
        <v>142</v>
      </c>
      <c r="F8" s="139">
        <v>154</v>
      </c>
      <c r="G8" s="139">
        <v>0</v>
      </c>
      <c r="H8" s="139">
        <v>0</v>
      </c>
      <c r="I8" s="139">
        <v>0</v>
      </c>
      <c r="J8" s="139">
        <v>1</v>
      </c>
      <c r="K8" s="139">
        <v>1</v>
      </c>
      <c r="L8" s="139">
        <v>0</v>
      </c>
      <c r="M8" s="139">
        <v>0</v>
      </c>
      <c r="N8" s="139">
        <v>0</v>
      </c>
      <c r="O8" s="139">
        <v>0</v>
      </c>
      <c r="P8" s="139">
        <v>0</v>
      </c>
      <c r="Q8" s="139">
        <v>-113</v>
      </c>
      <c r="R8" s="139">
        <v>0</v>
      </c>
      <c r="S8" s="139">
        <v>0</v>
      </c>
    </row>
    <row r="9" spans="1:19" s="148" customFormat="1">
      <c r="A9" s="138" t="s">
        <v>405</v>
      </c>
      <c r="B9" s="139">
        <v>-2</v>
      </c>
      <c r="C9" s="139">
        <v>-2</v>
      </c>
      <c r="D9" s="139">
        <v>-2</v>
      </c>
      <c r="E9" s="139">
        <v>-2</v>
      </c>
      <c r="F9" s="139">
        <v>-8</v>
      </c>
      <c r="G9" s="139">
        <v>-2</v>
      </c>
      <c r="H9" s="139">
        <v>-2</v>
      </c>
      <c r="I9" s="139">
        <v>-1.9370000000000001</v>
      </c>
      <c r="J9" s="139">
        <v>-2</v>
      </c>
      <c r="K9" s="139">
        <v>-8</v>
      </c>
      <c r="L9" s="139">
        <v>-2</v>
      </c>
      <c r="M9" s="139">
        <v>-2</v>
      </c>
      <c r="N9" s="139">
        <v>-2</v>
      </c>
      <c r="O9" s="139">
        <v>-2</v>
      </c>
      <c r="P9" s="139">
        <v>-8</v>
      </c>
      <c r="Q9" s="139">
        <v>-1</v>
      </c>
      <c r="R9" s="139">
        <v>-1</v>
      </c>
      <c r="S9" s="139">
        <v>-1</v>
      </c>
    </row>
    <row r="10" spans="1:19" s="148" customFormat="1">
      <c r="A10" s="138" t="s">
        <v>406</v>
      </c>
      <c r="B10" s="139">
        <v>0.4</v>
      </c>
      <c r="C10" s="139">
        <v>0.4</v>
      </c>
      <c r="D10" s="139">
        <v>0.4</v>
      </c>
      <c r="E10" s="139">
        <v>0.4</v>
      </c>
      <c r="F10" s="139">
        <v>1.6</v>
      </c>
      <c r="G10" s="139">
        <v>0</v>
      </c>
      <c r="H10" s="139">
        <v>0</v>
      </c>
      <c r="I10" s="139">
        <v>0</v>
      </c>
      <c r="J10" s="139">
        <v>0</v>
      </c>
      <c r="K10" s="139">
        <v>2</v>
      </c>
      <c r="L10" s="139">
        <v>0</v>
      </c>
      <c r="M10" s="139">
        <v>0</v>
      </c>
      <c r="N10" s="139">
        <v>0</v>
      </c>
      <c r="O10" s="139">
        <v>0</v>
      </c>
      <c r="P10" s="139">
        <v>2</v>
      </c>
      <c r="Q10" s="139">
        <v>0</v>
      </c>
      <c r="R10" s="139">
        <v>0</v>
      </c>
      <c r="S10" s="139">
        <v>0</v>
      </c>
    </row>
    <row r="11" spans="1:19" s="148" customFormat="1" ht="7" customHeight="1">
      <c r="A11" s="138"/>
      <c r="B11" s="202"/>
      <c r="C11" s="202"/>
      <c r="D11" s="202"/>
      <c r="E11" s="202"/>
      <c r="F11" s="202"/>
      <c r="G11" s="202"/>
      <c r="H11" s="202"/>
      <c r="I11" s="202"/>
      <c r="J11" s="202"/>
      <c r="K11" s="202"/>
      <c r="L11" s="202"/>
      <c r="M11" s="202"/>
      <c r="N11" s="202"/>
      <c r="O11" s="202"/>
      <c r="P11" s="202"/>
      <c r="Q11" s="202"/>
      <c r="R11" s="202"/>
      <c r="S11" s="202"/>
    </row>
    <row r="12" spans="1:19" s="156" customFormat="1">
      <c r="A12" s="155" t="s">
        <v>423</v>
      </c>
      <c r="B12" s="242"/>
      <c r="C12" s="242"/>
      <c r="D12" s="242"/>
      <c r="E12" s="242"/>
      <c r="F12" s="242"/>
      <c r="G12" s="242"/>
      <c r="H12" s="242"/>
    </row>
    <row r="13" spans="1:19" s="148" customFormat="1">
      <c r="A13" s="138" t="s">
        <v>14</v>
      </c>
      <c r="B13" s="202">
        <v>0</v>
      </c>
      <c r="C13" s="202">
        <v>0</v>
      </c>
      <c r="D13" s="202">
        <v>0</v>
      </c>
      <c r="E13" s="202">
        <v>0</v>
      </c>
      <c r="F13" s="202">
        <v>0</v>
      </c>
      <c r="G13" s="202">
        <v>0</v>
      </c>
      <c r="H13" s="202">
        <v>-15.5</v>
      </c>
      <c r="I13" s="202">
        <v>-22.521000000000001</v>
      </c>
      <c r="J13" s="202">
        <f>-125*0.5</f>
        <v>-62.5</v>
      </c>
      <c r="K13" s="202">
        <v>-101</v>
      </c>
      <c r="L13" s="202">
        <v>-54</v>
      </c>
      <c r="M13" s="202">
        <v>-89</v>
      </c>
      <c r="N13" s="202">
        <v>-69</v>
      </c>
      <c r="O13" s="202">
        <v>-157</v>
      </c>
      <c r="P13" s="202">
        <v>-368</v>
      </c>
      <c r="Q13" s="202">
        <v>-5</v>
      </c>
      <c r="R13" s="202">
        <v>-3</v>
      </c>
      <c r="S13" s="202">
        <v>-2</v>
      </c>
    </row>
    <row r="14" spans="1:19" s="148" customFormat="1">
      <c r="A14" s="138" t="s">
        <v>404</v>
      </c>
      <c r="B14" s="202">
        <v>0</v>
      </c>
      <c r="C14" s="202">
        <v>0</v>
      </c>
      <c r="D14" s="202">
        <v>0</v>
      </c>
      <c r="E14" s="202">
        <v>0</v>
      </c>
      <c r="F14" s="202">
        <v>0</v>
      </c>
      <c r="G14" s="202">
        <v>0</v>
      </c>
      <c r="H14" s="202">
        <v>3</v>
      </c>
      <c r="I14" s="202">
        <v>4.8194939999999997</v>
      </c>
      <c r="J14" s="202">
        <v>14</v>
      </c>
      <c r="K14" s="202">
        <v>22</v>
      </c>
      <c r="L14" s="202">
        <v>12</v>
      </c>
      <c r="M14" s="202">
        <v>18.689999999999998</v>
      </c>
      <c r="N14" s="202">
        <v>15</v>
      </c>
      <c r="O14" s="202">
        <v>34</v>
      </c>
      <c r="P14" s="202">
        <v>79.69</v>
      </c>
      <c r="Q14" s="202">
        <v>1</v>
      </c>
      <c r="R14" s="202">
        <v>1</v>
      </c>
      <c r="S14" s="202">
        <v>0</v>
      </c>
    </row>
    <row r="15" spans="1:19" s="148" customFormat="1">
      <c r="A15" s="203" t="s">
        <v>405</v>
      </c>
      <c r="B15" s="202">
        <v>0</v>
      </c>
      <c r="C15" s="202">
        <v>0</v>
      </c>
      <c r="D15" s="202">
        <v>0</v>
      </c>
      <c r="E15" s="202">
        <v>0</v>
      </c>
      <c r="F15" s="202">
        <v>0</v>
      </c>
      <c r="G15" s="202">
        <v>0</v>
      </c>
      <c r="H15" s="202">
        <v>0</v>
      </c>
      <c r="I15" s="202">
        <v>0</v>
      </c>
      <c r="J15" s="202">
        <v>-145</v>
      </c>
      <c r="K15" s="202">
        <v>-145</v>
      </c>
      <c r="L15" s="202">
        <v>-42</v>
      </c>
      <c r="M15" s="202">
        <v>-42</v>
      </c>
      <c r="N15" s="202">
        <v>-42</v>
      </c>
      <c r="O15" s="202">
        <v>-42</v>
      </c>
      <c r="P15" s="202">
        <v>-167</v>
      </c>
      <c r="Q15" s="202">
        <v>-43</v>
      </c>
      <c r="R15" s="202">
        <v>-43</v>
      </c>
      <c r="S15" s="202">
        <v>-43</v>
      </c>
    </row>
    <row r="16" spans="1:19" s="148" customFormat="1">
      <c r="A16" s="138" t="s">
        <v>406</v>
      </c>
      <c r="B16" s="202">
        <v>0</v>
      </c>
      <c r="C16" s="202">
        <v>0</v>
      </c>
      <c r="D16" s="202">
        <v>0</v>
      </c>
      <c r="E16" s="202">
        <v>0</v>
      </c>
      <c r="F16" s="202">
        <v>0</v>
      </c>
      <c r="G16" s="202">
        <v>0</v>
      </c>
      <c r="H16" s="202">
        <v>0</v>
      </c>
      <c r="I16" s="202">
        <v>0</v>
      </c>
      <c r="J16" s="202">
        <v>32</v>
      </c>
      <c r="K16" s="202">
        <v>32</v>
      </c>
      <c r="L16" s="202">
        <v>9</v>
      </c>
      <c r="M16" s="202">
        <v>8.82</v>
      </c>
      <c r="N16" s="202">
        <v>8.82</v>
      </c>
      <c r="O16" s="202">
        <v>9</v>
      </c>
      <c r="P16" s="202">
        <v>35.64</v>
      </c>
      <c r="Q16" s="202">
        <v>9</v>
      </c>
      <c r="R16" s="202">
        <v>9</v>
      </c>
      <c r="S16" s="202">
        <v>9</v>
      </c>
    </row>
    <row r="17" spans="1:19" s="148" customFormat="1">
      <c r="A17" s="138"/>
      <c r="B17" s="202"/>
      <c r="C17" s="202"/>
      <c r="D17" s="202"/>
      <c r="E17" s="202"/>
      <c r="F17" s="202"/>
      <c r="G17" s="202"/>
      <c r="H17" s="202"/>
      <c r="I17" s="202"/>
      <c r="J17" s="202"/>
      <c r="K17" s="202"/>
      <c r="L17" s="202"/>
      <c r="M17" s="202"/>
      <c r="N17" s="202"/>
      <c r="O17" s="202"/>
      <c r="P17" s="202"/>
      <c r="Q17" s="202"/>
      <c r="R17" s="202"/>
      <c r="S17" s="202"/>
    </row>
    <row r="18" spans="1:19" s="156" customFormat="1">
      <c r="A18" s="155" t="s">
        <v>407</v>
      </c>
      <c r="B18" s="242">
        <v>-45.6</v>
      </c>
      <c r="C18" s="242">
        <v>-1.6</v>
      </c>
      <c r="D18" s="242">
        <v>-1.6</v>
      </c>
      <c r="E18" s="242">
        <v>-558.6</v>
      </c>
      <c r="F18" s="242">
        <v>-607.4</v>
      </c>
      <c r="G18" s="242">
        <v>-2</v>
      </c>
      <c r="H18" s="242">
        <v>2368.5</v>
      </c>
      <c r="I18" s="242">
        <v>-20</v>
      </c>
      <c r="J18" s="242">
        <v>-436</v>
      </c>
      <c r="K18" s="242">
        <v>1912</v>
      </c>
      <c r="L18" s="242">
        <v>-76</v>
      </c>
      <c r="M18" s="242">
        <v>-179.49</v>
      </c>
      <c r="N18" s="242">
        <v>-88</v>
      </c>
      <c r="O18" s="242">
        <v>-157</v>
      </c>
      <c r="P18" s="242">
        <v>-499</v>
      </c>
      <c r="Q18" s="242">
        <v>444</v>
      </c>
      <c r="R18" s="242">
        <v>-37</v>
      </c>
      <c r="S18" s="242">
        <v>-37</v>
      </c>
    </row>
    <row r="19" spans="1:19" s="148" customFormat="1">
      <c r="B19" s="152"/>
      <c r="C19" s="152"/>
      <c r="D19" s="152"/>
      <c r="E19" s="152"/>
      <c r="F19" s="152"/>
      <c r="G19" s="152"/>
      <c r="H19" s="152"/>
      <c r="I19" s="152"/>
      <c r="J19" s="152"/>
      <c r="K19" s="152"/>
      <c r="L19" s="152"/>
      <c r="M19" s="152"/>
      <c r="N19" s="152"/>
      <c r="O19" s="152"/>
      <c r="P19" s="152"/>
      <c r="Q19" s="152"/>
      <c r="R19" s="152"/>
      <c r="S19" s="152"/>
    </row>
    <row r="20" spans="1:19" s="148" customFormat="1">
      <c r="A20" s="148" t="s">
        <v>369</v>
      </c>
      <c r="B20" s="152">
        <v>172.40000000000003</v>
      </c>
      <c r="C20" s="152">
        <v>331.30000000000007</v>
      </c>
      <c r="D20" s="152">
        <v>203.60000000000031</v>
      </c>
      <c r="E20" s="152">
        <v>-169.89999999999941</v>
      </c>
      <c r="F20" s="152">
        <v>537.400000000001</v>
      </c>
      <c r="G20" s="152">
        <v>155.59999999999991</v>
      </c>
      <c r="H20" s="152">
        <v>2517</v>
      </c>
      <c r="I20" s="152">
        <v>199</v>
      </c>
      <c r="J20" s="152">
        <v>-4</v>
      </c>
      <c r="K20" s="152">
        <v>2869</v>
      </c>
      <c r="L20" s="152">
        <v>155</v>
      </c>
      <c r="M20" s="152">
        <v>87</v>
      </c>
      <c r="N20" s="152">
        <v>91</v>
      </c>
      <c r="O20" s="152">
        <v>32</v>
      </c>
      <c r="P20" s="152">
        <v>365</v>
      </c>
      <c r="Q20" s="152">
        <v>484</v>
      </c>
      <c r="R20" s="152">
        <v>175</v>
      </c>
      <c r="S20" s="152">
        <v>-86</v>
      </c>
    </row>
    <row r="21" spans="1:19" s="148" customFormat="1">
      <c r="A21" s="148" t="s">
        <v>408</v>
      </c>
      <c r="B21" s="152">
        <v>45.6</v>
      </c>
      <c r="C21" s="152">
        <v>1.6</v>
      </c>
      <c r="D21" s="152">
        <v>1.6</v>
      </c>
      <c r="E21" s="152">
        <v>558.6</v>
      </c>
      <c r="F21" s="152">
        <v>607.4</v>
      </c>
      <c r="G21" s="152">
        <v>2</v>
      </c>
      <c r="H21" s="152">
        <v>-2368.5</v>
      </c>
      <c r="I21" s="152">
        <v>19.638506000000003</v>
      </c>
      <c r="J21" s="152">
        <v>436</v>
      </c>
      <c r="K21" s="152">
        <v>-1912</v>
      </c>
      <c r="L21" s="152">
        <v>76</v>
      </c>
      <c r="M21" s="152">
        <v>179.49</v>
      </c>
      <c r="N21" s="152">
        <v>88</v>
      </c>
      <c r="O21" s="152">
        <v>157</v>
      </c>
      <c r="P21" s="152">
        <v>499</v>
      </c>
      <c r="Q21" s="152">
        <v>-444</v>
      </c>
      <c r="R21" s="152">
        <v>37</v>
      </c>
      <c r="S21" s="152">
        <v>37</v>
      </c>
    </row>
    <row r="22" spans="1:19" s="156" customFormat="1">
      <c r="A22" s="156" t="s">
        <v>394</v>
      </c>
      <c r="B22" s="235">
        <v>218.00000000000003</v>
      </c>
      <c r="C22" s="235">
        <v>332.90000000000009</v>
      </c>
      <c r="D22" s="235">
        <v>206</v>
      </c>
      <c r="E22" s="235">
        <v>388.70000000000061</v>
      </c>
      <c r="F22" s="235">
        <v>1144.8000000000011</v>
      </c>
      <c r="G22" s="235">
        <v>157.59999999999991</v>
      </c>
      <c r="H22" s="235">
        <v>148</v>
      </c>
      <c r="I22" s="235">
        <v>218.63850600000001</v>
      </c>
      <c r="J22" s="235">
        <v>432</v>
      </c>
      <c r="K22" s="235">
        <v>957</v>
      </c>
      <c r="L22" s="235">
        <v>231</v>
      </c>
      <c r="M22" s="235">
        <v>266.49</v>
      </c>
      <c r="N22" s="235">
        <v>179</v>
      </c>
      <c r="O22" s="235">
        <v>189</v>
      </c>
      <c r="P22" s="235">
        <v>864</v>
      </c>
      <c r="Q22" s="235">
        <v>39</v>
      </c>
      <c r="R22" s="235">
        <v>212</v>
      </c>
      <c r="S22" s="235">
        <v>-49</v>
      </c>
    </row>
    <row r="23" spans="1:19" s="148" customFormat="1"/>
    <row r="24" spans="1:19" s="148" customFormat="1">
      <c r="A24" s="148" t="s">
        <v>409</v>
      </c>
      <c r="B24" s="152">
        <v>67089305</v>
      </c>
      <c r="C24" s="152">
        <v>67342244</v>
      </c>
      <c r="D24" s="152">
        <v>67342244</v>
      </c>
      <c r="E24" s="152">
        <v>67342244</v>
      </c>
      <c r="F24" s="152">
        <v>67279875.380821913</v>
      </c>
      <c r="G24" s="152">
        <v>67342244</v>
      </c>
      <c r="H24" s="152">
        <v>67343579</v>
      </c>
      <c r="I24" s="152">
        <v>67347526</v>
      </c>
      <c r="J24" s="152">
        <v>67347526</v>
      </c>
      <c r="K24" s="152">
        <v>67345231</v>
      </c>
      <c r="L24" s="152">
        <v>73000859.333333328</v>
      </c>
      <c r="M24" s="152">
        <v>77947526</v>
      </c>
      <c r="N24" s="152">
        <v>77947526</v>
      </c>
      <c r="O24" s="152">
        <v>77963209</v>
      </c>
      <c r="P24" s="152">
        <v>76731753</v>
      </c>
      <c r="Q24" s="152">
        <v>77970193</v>
      </c>
      <c r="R24" s="152">
        <v>78123708</v>
      </c>
      <c r="S24" s="152">
        <v>78225962</v>
      </c>
    </row>
    <row r="25" spans="1:19" s="156" customFormat="1">
      <c r="A25" s="156" t="s">
        <v>410</v>
      </c>
      <c r="B25" s="243">
        <v>3.2494001838295992</v>
      </c>
      <c r="C25" s="243">
        <v>4.9434052123359615</v>
      </c>
      <c r="D25" s="243">
        <v>3.0590011226831115</v>
      </c>
      <c r="E25" s="243">
        <v>5.78</v>
      </c>
      <c r="F25" s="243">
        <v>17.015489305236219</v>
      </c>
      <c r="G25" s="243">
        <v>2.35</v>
      </c>
      <c r="H25" s="243">
        <v>2.1976853947723805</v>
      </c>
      <c r="I25" s="243">
        <v>3.2464222368019873</v>
      </c>
      <c r="J25" s="243">
        <v>6.41</v>
      </c>
      <c r="K25" s="243">
        <v>14.21</v>
      </c>
      <c r="L25" s="243">
        <v>3.1643463119415882</v>
      </c>
      <c r="M25" s="243">
        <v>3.41</v>
      </c>
      <c r="N25" s="243">
        <v>2.2999999999999998</v>
      </c>
      <c r="O25" s="243">
        <v>2.4300000000000002</v>
      </c>
      <c r="P25" s="243">
        <v>11.26</v>
      </c>
      <c r="Q25" s="243">
        <v>0.5</v>
      </c>
      <c r="R25" s="243">
        <v>2.71</v>
      </c>
      <c r="S25" s="243">
        <v>-0.63</v>
      </c>
    </row>
    <row r="26" spans="1:19" s="148" customFormat="1"/>
    <row r="27" spans="1:19" s="148" customFormat="1"/>
    <row r="28" spans="1:19" s="148" customFormat="1"/>
    <row r="29" spans="1:19" s="148" customFormat="1"/>
    <row r="30" spans="1:19" s="148" customFormat="1"/>
    <row r="31" spans="1:19" s="148" customFormat="1"/>
    <row r="32" spans="1:19" s="148" customFormat="1"/>
    <row r="33" s="148" customFormat="1"/>
    <row r="34" s="148" customFormat="1"/>
    <row r="35" s="148" customFormat="1"/>
    <row r="36" s="148" customFormat="1"/>
    <row r="37" s="148" customFormat="1"/>
    <row r="38" s="148" customFormat="1"/>
    <row r="39" s="148" customFormat="1"/>
    <row r="40" s="148" customFormat="1"/>
    <row r="41" s="148" customFormat="1"/>
    <row r="42" s="148" customFormat="1"/>
    <row r="43" s="148" customFormat="1"/>
    <row r="44" s="148" customFormat="1"/>
    <row r="45" s="148" customFormat="1"/>
    <row r="46" s="148" customFormat="1"/>
    <row r="47" s="148" customFormat="1"/>
    <row r="48"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phoneticPr fontId="25" type="noConversion"/>
  <pageMargins left="0.7" right="0.7" top="0.75" bottom="0.75" header="0.3" footer="0.3"/>
  <pageSetup scale="39" orientation="portrait"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0.249977111117893"/>
  </sheetPr>
  <dimension ref="A1:M434"/>
  <sheetViews>
    <sheetView showGridLines="0" view="pageBreakPreview" zoomScale="80" zoomScaleNormal="80" zoomScaleSheetLayoutView="80" workbookViewId="0"/>
  </sheetViews>
  <sheetFormatPr defaultColWidth="8.81640625" defaultRowHeight="13"/>
  <cols>
    <col min="1" max="1" width="38.54296875" style="122" customWidth="1"/>
    <col min="2" max="11" width="10.7265625" style="122" customWidth="1"/>
    <col min="12" max="16384" width="8.81640625" style="122"/>
  </cols>
  <sheetData>
    <row r="1" spans="1:13" s="229" customFormat="1">
      <c r="A1" s="219" t="s">
        <v>476</v>
      </c>
      <c r="B1" s="219"/>
    </row>
    <row r="2" spans="1:13" s="229" customFormat="1" ht="13.5" thickBot="1">
      <c r="A2" s="221" t="s">
        <v>336</v>
      </c>
      <c r="B2" s="230"/>
      <c r="C2" s="221"/>
      <c r="D2" s="221"/>
      <c r="E2" s="221"/>
      <c r="F2" s="221"/>
      <c r="G2" s="221"/>
      <c r="H2" s="221"/>
      <c r="I2" s="221"/>
      <c r="J2" s="221"/>
      <c r="K2" s="221"/>
      <c r="L2" s="231"/>
      <c r="M2" s="231"/>
    </row>
    <row r="3" spans="1:13" s="229" customFormat="1" ht="14" thickTop="1" thickBot="1">
      <c r="A3" s="232" t="s">
        <v>230</v>
      </c>
      <c r="B3" s="244" t="s">
        <v>391</v>
      </c>
      <c r="C3" s="246" t="s">
        <v>427</v>
      </c>
      <c r="D3" s="246" t="s">
        <v>429</v>
      </c>
      <c r="E3" s="246" t="s">
        <v>438</v>
      </c>
      <c r="F3" s="233" t="s">
        <v>457</v>
      </c>
      <c r="G3" s="233" t="s">
        <v>460</v>
      </c>
      <c r="H3" s="233" t="s">
        <v>477</v>
      </c>
      <c r="I3" s="233" t="s">
        <v>480</v>
      </c>
      <c r="J3" s="233" t="s">
        <v>482</v>
      </c>
      <c r="K3" s="233" t="s">
        <v>483</v>
      </c>
      <c r="L3" s="233" t="str">
        <f>'10 Adjusted '!R3</f>
        <v>Q2 2022</v>
      </c>
      <c r="M3" s="233" t="str">
        <f>'10 Adjusted '!S3</f>
        <v>Q3 2022</v>
      </c>
    </row>
    <row r="4" spans="1:13" s="148" customFormat="1" ht="13.5" thickTop="1">
      <c r="A4" s="174" t="s">
        <v>4</v>
      </c>
      <c r="B4" s="245">
        <v>1127</v>
      </c>
      <c r="C4" s="245">
        <f>+E4-B4-D4</f>
        <v>1748</v>
      </c>
      <c r="D4" s="245">
        <v>1720</v>
      </c>
      <c r="E4" s="245">
        <v>4595</v>
      </c>
      <c r="F4" s="176">
        <v>1691</v>
      </c>
      <c r="G4" s="176">
        <v>1741</v>
      </c>
      <c r="H4" s="176">
        <v>1702</v>
      </c>
      <c r="I4" s="176">
        <v>1684</v>
      </c>
      <c r="J4" s="176">
        <v>6817</v>
      </c>
      <c r="K4" s="176">
        <v>1680</v>
      </c>
      <c r="L4" s="176">
        <v>1706</v>
      </c>
      <c r="M4" s="176">
        <v>1688</v>
      </c>
    </row>
    <row r="5" spans="1:13" s="148" customFormat="1" ht="8.5" customHeight="1">
      <c r="A5" s="174"/>
      <c r="B5" s="176"/>
      <c r="C5" s="176"/>
      <c r="D5" s="176"/>
      <c r="E5" s="176"/>
      <c r="F5" s="176"/>
      <c r="G5" s="176"/>
      <c r="H5" s="176"/>
      <c r="I5" s="176"/>
      <c r="J5" s="176"/>
      <c r="K5" s="176"/>
      <c r="L5" s="176"/>
      <c r="M5" s="176"/>
    </row>
    <row r="6" spans="1:13" s="156" customFormat="1">
      <c r="A6" s="189" t="s">
        <v>176</v>
      </c>
      <c r="B6" s="190">
        <v>166</v>
      </c>
      <c r="C6" s="190">
        <f t="shared" ref="C6:C7" si="0">+E6-B6-D6</f>
        <v>294</v>
      </c>
      <c r="D6" s="190">
        <v>348</v>
      </c>
      <c r="E6" s="190">
        <v>808</v>
      </c>
      <c r="F6" s="190">
        <v>338</v>
      </c>
      <c r="G6" s="190">
        <v>339</v>
      </c>
      <c r="H6" s="190">
        <v>348</v>
      </c>
      <c r="I6" s="190">
        <v>304</v>
      </c>
      <c r="J6" s="190">
        <v>1328</v>
      </c>
      <c r="K6" s="190">
        <v>267</v>
      </c>
      <c r="L6" s="190">
        <v>323</v>
      </c>
      <c r="M6" s="190">
        <v>312</v>
      </c>
    </row>
    <row r="7" spans="1:13" s="148" customFormat="1">
      <c r="A7" s="174" t="s">
        <v>473</v>
      </c>
      <c r="B7" s="176">
        <v>-14</v>
      </c>
      <c r="C7" s="176">
        <f t="shared" si="0"/>
        <v>-28</v>
      </c>
      <c r="D7" s="176">
        <v>-309</v>
      </c>
      <c r="E7" s="176">
        <v>-351</v>
      </c>
      <c r="F7" s="176">
        <v>-109</v>
      </c>
      <c r="G7" s="176">
        <v>-110</v>
      </c>
      <c r="H7" s="176">
        <v>-107</v>
      </c>
      <c r="I7" s="176">
        <v>-108</v>
      </c>
      <c r="J7" s="176">
        <v>-433</v>
      </c>
      <c r="K7" s="176">
        <v>-109</v>
      </c>
      <c r="L7" s="176">
        <v>-107</v>
      </c>
      <c r="M7" s="176">
        <v>-108</v>
      </c>
    </row>
    <row r="8" spans="1:13" s="156" customFormat="1">
      <c r="A8" s="189" t="s">
        <v>177</v>
      </c>
      <c r="B8" s="190">
        <f t="shared" ref="B8:C8" si="1">+B7+B6</f>
        <v>152</v>
      </c>
      <c r="C8" s="190">
        <f t="shared" si="1"/>
        <v>266</v>
      </c>
      <c r="D8" s="190">
        <v>40</v>
      </c>
      <c r="E8" s="190">
        <v>458</v>
      </c>
      <c r="F8" s="190">
        <f t="shared" ref="F8" si="2">+F7+F6</f>
        <v>229</v>
      </c>
      <c r="G8" s="190">
        <v>230</v>
      </c>
      <c r="H8" s="190">
        <v>241</v>
      </c>
      <c r="I8" s="190">
        <v>196</v>
      </c>
      <c r="J8" s="190">
        <v>895</v>
      </c>
      <c r="K8" s="190">
        <v>157</v>
      </c>
      <c r="L8" s="190">
        <v>216</v>
      </c>
      <c r="M8" s="190">
        <v>205</v>
      </c>
    </row>
    <row r="9" spans="1:13" s="148" customFormat="1">
      <c r="A9" s="174" t="s">
        <v>14</v>
      </c>
      <c r="B9" s="176">
        <v>-31</v>
      </c>
      <c r="C9" s="176">
        <v>-45</v>
      </c>
      <c r="D9" s="176">
        <v>-125</v>
      </c>
      <c r="E9" s="176">
        <v>-202</v>
      </c>
      <c r="F9" s="176">
        <v>-107</v>
      </c>
      <c r="G9" s="176">
        <v>-178</v>
      </c>
      <c r="H9" s="176">
        <v>-138</v>
      </c>
      <c r="I9" s="176">
        <v>-314</v>
      </c>
      <c r="J9" s="176">
        <v>-736</v>
      </c>
      <c r="K9" s="176">
        <v>-9</v>
      </c>
      <c r="L9" s="176">
        <v>-6</v>
      </c>
      <c r="M9" s="176">
        <v>-5</v>
      </c>
    </row>
    <row r="10" spans="1:13" s="156" customFormat="1">
      <c r="A10" s="189" t="s">
        <v>6</v>
      </c>
      <c r="B10" s="190">
        <f t="shared" ref="B10:C10" si="3">B9+B8</f>
        <v>121</v>
      </c>
      <c r="C10" s="190">
        <f t="shared" si="3"/>
        <v>221</v>
      </c>
      <c r="D10" s="190">
        <v>-86</v>
      </c>
      <c r="E10" s="190">
        <f>E9+E8</f>
        <v>256</v>
      </c>
      <c r="F10" s="190">
        <v>121</v>
      </c>
      <c r="G10" s="190">
        <f t="shared" ref="G10" si="4">G9+G8</f>
        <v>52</v>
      </c>
      <c r="H10" s="190">
        <v>103</v>
      </c>
      <c r="I10" s="190">
        <v>-118</v>
      </c>
      <c r="J10" s="190">
        <v>159</v>
      </c>
      <c r="K10" s="190">
        <v>148</v>
      </c>
      <c r="L10" s="190">
        <v>210</v>
      </c>
      <c r="M10" s="190">
        <v>200</v>
      </c>
    </row>
    <row r="11" spans="1:13" s="148" customFormat="1">
      <c r="A11" s="174" t="s">
        <v>474</v>
      </c>
      <c r="B11" s="176">
        <v>8</v>
      </c>
      <c r="C11" s="176">
        <f t="shared" ref="C11" si="5">+E11-B11-D11</f>
        <v>-1</v>
      </c>
      <c r="D11" s="176">
        <v>-11</v>
      </c>
      <c r="E11" s="176">
        <v>-4</v>
      </c>
      <c r="F11" s="176">
        <v>5</v>
      </c>
      <c r="G11" s="176">
        <v>-29</v>
      </c>
      <c r="H11" s="176">
        <v>-18</v>
      </c>
      <c r="I11" s="176">
        <v>-13</v>
      </c>
      <c r="J11" s="176">
        <v>-55</v>
      </c>
      <c r="K11" s="176">
        <v>-2</v>
      </c>
      <c r="L11" s="176">
        <f>-20</f>
        <v>-20</v>
      </c>
      <c r="M11" s="176">
        <v>-15</v>
      </c>
    </row>
    <row r="12" spans="1:13" s="148" customFormat="1">
      <c r="A12" s="174" t="s">
        <v>18</v>
      </c>
      <c r="B12" s="176">
        <v>-27</v>
      </c>
      <c r="C12" s="176">
        <v>-48</v>
      </c>
      <c r="D12" s="176">
        <v>20</v>
      </c>
      <c r="E12" s="176">
        <v>-54</v>
      </c>
      <c r="F12" s="176">
        <v>-27</v>
      </c>
      <c r="G12" s="176">
        <v>-4</v>
      </c>
      <c r="H12" s="176">
        <v>-18</v>
      </c>
      <c r="I12" s="176">
        <v>27</v>
      </c>
      <c r="J12" s="176">
        <v>-22</v>
      </c>
      <c r="K12" s="176">
        <v>-30</v>
      </c>
      <c r="L12" s="176">
        <v>-41</v>
      </c>
      <c r="M12" s="176">
        <v>-42</v>
      </c>
    </row>
    <row r="13" spans="1:13" s="156" customFormat="1">
      <c r="A13" s="189" t="s">
        <v>7</v>
      </c>
      <c r="B13" s="190">
        <f t="shared" ref="B13:C13" si="6">+B12+B11+B10</f>
        <v>102</v>
      </c>
      <c r="C13" s="190">
        <f t="shared" si="6"/>
        <v>172</v>
      </c>
      <c r="D13" s="190">
        <v>-76</v>
      </c>
      <c r="E13" s="190">
        <f>+E12+E11+E10</f>
        <v>198</v>
      </c>
      <c r="F13" s="190">
        <v>100</v>
      </c>
      <c r="G13" s="190">
        <f t="shared" ref="G13" si="7">+G12+G11+G10</f>
        <v>19</v>
      </c>
      <c r="H13" s="190">
        <v>67</v>
      </c>
      <c r="I13" s="190">
        <v>-104</v>
      </c>
      <c r="J13" s="190">
        <v>82</v>
      </c>
      <c r="K13" s="190">
        <v>116</v>
      </c>
      <c r="L13" s="190">
        <v>149</v>
      </c>
      <c r="M13" s="190">
        <v>143</v>
      </c>
    </row>
    <row r="14" spans="1:13" s="175" customFormat="1">
      <c r="A14" s="193" t="s">
        <v>515</v>
      </c>
      <c r="B14" s="194">
        <f t="shared" ref="B14:D14" si="8">B13*0.5</f>
        <v>51</v>
      </c>
      <c r="C14" s="194">
        <f t="shared" si="8"/>
        <v>86</v>
      </c>
      <c r="D14" s="194">
        <f t="shared" si="8"/>
        <v>-38</v>
      </c>
      <c r="E14" s="194">
        <f>E13*0.5</f>
        <v>99</v>
      </c>
      <c r="F14" s="194">
        <f t="shared" ref="F14" si="9">F13*0.5</f>
        <v>50</v>
      </c>
      <c r="G14" s="194">
        <v>9</v>
      </c>
      <c r="H14" s="194">
        <v>33</v>
      </c>
      <c r="I14" s="194">
        <v>-52</v>
      </c>
      <c r="J14" s="194">
        <v>41</v>
      </c>
      <c r="K14" s="194">
        <v>58</v>
      </c>
      <c r="L14" s="194">
        <v>75</v>
      </c>
      <c r="M14" s="194">
        <v>71</v>
      </c>
    </row>
    <row r="15" spans="1:13" s="148" customFormat="1" ht="8.5" customHeight="1">
      <c r="A15" s="174"/>
      <c r="B15" s="176"/>
      <c r="C15" s="176"/>
      <c r="D15" s="176"/>
      <c r="E15" s="176"/>
      <c r="F15" s="176"/>
      <c r="G15" s="176"/>
      <c r="H15" s="176"/>
      <c r="I15" s="176"/>
      <c r="J15" s="176"/>
      <c r="K15" s="176"/>
      <c r="L15" s="176"/>
      <c r="M15" s="176"/>
    </row>
    <row r="16" spans="1:13" s="148" customFormat="1">
      <c r="A16" s="174" t="s">
        <v>0</v>
      </c>
      <c r="B16" s="176">
        <v>-751</v>
      </c>
      <c r="C16" s="176">
        <v>-945</v>
      </c>
      <c r="D16" s="176">
        <v>1301</v>
      </c>
      <c r="E16" s="176">
        <v>1301</v>
      </c>
      <c r="F16" s="176">
        <v>1541</v>
      </c>
      <c r="G16" s="176">
        <v>1562</v>
      </c>
      <c r="H16" s="176">
        <v>1648</v>
      </c>
      <c r="I16" s="176">
        <v>2156</v>
      </c>
      <c r="J16" s="176">
        <v>2156</v>
      </c>
      <c r="K16" s="176">
        <v>2071</v>
      </c>
      <c r="L16" s="176">
        <v>2072</v>
      </c>
      <c r="M16" s="176">
        <v>1797</v>
      </c>
    </row>
    <row r="17" spans="1:13" s="148" customFormat="1">
      <c r="A17" s="174" t="s">
        <v>475</v>
      </c>
      <c r="B17" s="176">
        <v>1179</v>
      </c>
      <c r="C17" s="176">
        <v>1153</v>
      </c>
      <c r="D17" s="176">
        <v>1133</v>
      </c>
      <c r="E17" s="176">
        <v>1133</v>
      </c>
      <c r="F17" s="176">
        <v>1109</v>
      </c>
      <c r="G17" s="176">
        <v>1089</v>
      </c>
      <c r="H17" s="176">
        <v>1068</v>
      </c>
      <c r="I17" s="176">
        <v>1064</v>
      </c>
      <c r="J17" s="176">
        <v>1064</v>
      </c>
      <c r="K17" s="176">
        <v>1047</v>
      </c>
      <c r="L17" s="176">
        <v>1028</v>
      </c>
      <c r="M17" s="176">
        <v>1017</v>
      </c>
    </row>
    <row r="18" spans="1:13" s="148" customFormat="1">
      <c r="A18" s="174"/>
      <c r="B18" s="176"/>
      <c r="C18" s="176"/>
      <c r="D18" s="176"/>
      <c r="E18" s="176"/>
      <c r="F18" s="176"/>
      <c r="G18" s="176"/>
      <c r="H18" s="176"/>
      <c r="I18" s="176"/>
      <c r="J18" s="176"/>
      <c r="K18" s="176"/>
      <c r="L18" s="176"/>
      <c r="M18" s="176"/>
    </row>
    <row r="19" spans="1:13" s="148" customFormat="1">
      <c r="A19" s="172"/>
      <c r="B19" s="177"/>
      <c r="C19" s="177"/>
      <c r="D19" s="177"/>
      <c r="E19" s="177"/>
      <c r="F19" s="177"/>
      <c r="G19" s="177"/>
      <c r="H19" s="177"/>
      <c r="I19" s="177"/>
      <c r="J19" s="177"/>
      <c r="K19" s="177"/>
      <c r="L19" s="177"/>
      <c r="M19" s="177"/>
    </row>
    <row r="20" spans="1:13" s="148" customFormat="1">
      <c r="A20" s="297"/>
      <c r="B20" s="297"/>
      <c r="C20" s="297"/>
    </row>
    <row r="21" spans="1:13" s="148" customFormat="1">
      <c r="A21" s="195"/>
      <c r="B21" s="196"/>
      <c r="C21" s="196"/>
      <c r="D21" s="196"/>
      <c r="E21" s="196"/>
      <c r="F21" s="195"/>
      <c r="G21" s="195"/>
      <c r="H21" s="195"/>
      <c r="I21" s="196"/>
      <c r="J21" s="196"/>
      <c r="K21" s="195"/>
    </row>
    <row r="22" spans="1:13" s="148" customFormat="1">
      <c r="A22" s="195"/>
      <c r="B22" s="196"/>
      <c r="C22" s="196"/>
      <c r="D22" s="196"/>
      <c r="E22" s="196"/>
      <c r="F22" s="195"/>
      <c r="G22" s="195"/>
      <c r="H22" s="195"/>
      <c r="I22" s="196"/>
      <c r="J22" s="196"/>
      <c r="K22" s="195"/>
    </row>
    <row r="23" spans="1:13" s="148" customFormat="1">
      <c r="A23" s="195"/>
      <c r="B23" s="196"/>
      <c r="C23" s="196"/>
      <c r="D23" s="196"/>
      <c r="E23" s="196"/>
      <c r="F23" s="197"/>
      <c r="G23" s="197"/>
      <c r="H23" s="197"/>
      <c r="I23" s="196"/>
      <c r="J23" s="196"/>
      <c r="K23" s="197"/>
    </row>
    <row r="24" spans="1:13" s="148" customFormat="1">
      <c r="A24" s="197"/>
      <c r="B24" s="196"/>
      <c r="C24" s="196"/>
      <c r="D24" s="196"/>
      <c r="E24" s="196"/>
      <c r="F24" s="197"/>
      <c r="G24" s="197"/>
      <c r="H24" s="197"/>
      <c r="I24" s="196"/>
      <c r="J24" s="196"/>
      <c r="K24" s="197"/>
    </row>
    <row r="25" spans="1:13" s="148" customFormat="1">
      <c r="A25" s="197"/>
      <c r="B25" s="196"/>
      <c r="C25" s="196"/>
      <c r="D25" s="196"/>
      <c r="E25" s="196"/>
      <c r="F25" s="197"/>
      <c r="G25" s="197"/>
      <c r="H25" s="197"/>
      <c r="I25" s="196"/>
      <c r="J25" s="196"/>
      <c r="K25" s="197"/>
    </row>
    <row r="26" spans="1:13" s="148" customFormat="1">
      <c r="A26" s="197"/>
      <c r="B26" s="196"/>
      <c r="C26" s="196"/>
      <c r="D26" s="196"/>
      <c r="E26" s="196"/>
      <c r="F26" s="197"/>
      <c r="G26" s="197"/>
      <c r="H26" s="197"/>
      <c r="I26" s="196"/>
      <c r="J26" s="196"/>
      <c r="K26" s="197"/>
    </row>
    <row r="27" spans="1:13" s="148" customFormat="1">
      <c r="A27" s="197"/>
      <c r="B27" s="196"/>
      <c r="C27" s="196"/>
      <c r="D27" s="196"/>
      <c r="E27" s="196"/>
      <c r="F27" s="198"/>
      <c r="G27" s="198"/>
      <c r="H27" s="198"/>
      <c r="I27" s="196"/>
      <c r="J27" s="196"/>
      <c r="K27" s="198"/>
    </row>
    <row r="28" spans="1:13" s="148" customFormat="1">
      <c r="A28" s="198"/>
      <c r="B28" s="196"/>
      <c r="C28" s="196"/>
      <c r="D28" s="196"/>
      <c r="E28" s="196"/>
      <c r="F28" s="197"/>
      <c r="G28" s="197"/>
      <c r="H28" s="197"/>
      <c r="I28" s="196"/>
      <c r="J28" s="196"/>
      <c r="K28" s="197"/>
    </row>
    <row r="29" spans="1:13" s="148" customFormat="1">
      <c r="A29" s="197"/>
      <c r="B29" s="196"/>
      <c r="C29" s="196"/>
      <c r="D29" s="196"/>
      <c r="E29" s="196"/>
      <c r="F29" s="197"/>
      <c r="G29" s="197"/>
      <c r="H29" s="197"/>
      <c r="I29" s="196"/>
      <c r="J29" s="196"/>
      <c r="K29" s="197"/>
    </row>
    <row r="30" spans="1:13" s="148" customFormat="1">
      <c r="A30" s="197"/>
      <c r="B30" s="196"/>
      <c r="C30" s="196"/>
      <c r="D30" s="196"/>
      <c r="E30" s="196"/>
      <c r="F30" s="197"/>
      <c r="G30" s="197"/>
      <c r="H30" s="197"/>
      <c r="I30" s="196"/>
      <c r="J30" s="196"/>
      <c r="K30" s="197"/>
    </row>
    <row r="31" spans="1:13" s="148" customFormat="1">
      <c r="A31" s="197"/>
      <c r="B31" s="196"/>
      <c r="C31" s="196"/>
      <c r="D31" s="196"/>
      <c r="E31" s="196"/>
      <c r="F31" s="196"/>
      <c r="G31" s="196"/>
      <c r="H31" s="196"/>
      <c r="I31" s="196"/>
      <c r="J31" s="196"/>
      <c r="K31" s="196"/>
    </row>
    <row r="32" spans="1:13" s="148" customFormat="1" ht="14.5">
      <c r="A32" s="199"/>
      <c r="B32" s="196"/>
      <c r="C32" s="196"/>
      <c r="D32" s="196"/>
      <c r="E32" s="196"/>
      <c r="F32" s="197"/>
      <c r="G32" s="197"/>
      <c r="H32" s="197"/>
      <c r="I32" s="196"/>
      <c r="J32" s="196"/>
      <c r="K32" s="197"/>
    </row>
    <row r="33" spans="1:11" s="148" customFormat="1">
      <c r="A33" s="197"/>
      <c r="B33" s="196"/>
      <c r="C33" s="196"/>
      <c r="D33" s="196"/>
      <c r="E33" s="196"/>
      <c r="F33" s="200"/>
      <c r="G33" s="200"/>
      <c r="H33" s="200"/>
      <c r="I33" s="196"/>
      <c r="J33" s="196"/>
      <c r="K33" s="200"/>
    </row>
    <row r="34" spans="1:11" s="148" customFormat="1">
      <c r="A34" s="197"/>
      <c r="B34" s="196"/>
      <c r="C34" s="196"/>
      <c r="D34" s="196"/>
      <c r="E34" s="196"/>
      <c r="F34" s="196"/>
      <c r="G34" s="196"/>
      <c r="H34" s="196"/>
      <c r="I34" s="196"/>
      <c r="J34" s="196"/>
      <c r="K34" s="196"/>
    </row>
    <row r="35" spans="1:11" s="148" customFormat="1">
      <c r="A35" s="197"/>
      <c r="B35" s="196"/>
      <c r="C35" s="196"/>
      <c r="D35" s="196"/>
      <c r="E35" s="196"/>
      <c r="F35" s="200"/>
      <c r="G35" s="200"/>
      <c r="H35" s="200"/>
      <c r="I35" s="196"/>
      <c r="J35" s="196"/>
      <c r="K35" s="200"/>
    </row>
    <row r="36" spans="1:11" s="148" customFormat="1">
      <c r="A36" s="197"/>
      <c r="B36" s="196"/>
      <c r="C36" s="196"/>
      <c r="D36" s="196"/>
      <c r="E36" s="196"/>
      <c r="F36" s="196"/>
      <c r="G36" s="196"/>
      <c r="H36" s="196"/>
      <c r="I36" s="196"/>
      <c r="J36" s="196"/>
      <c r="K36" s="196"/>
    </row>
    <row r="37" spans="1:11" s="148" customFormat="1">
      <c r="A37" s="196"/>
      <c r="B37" s="196"/>
      <c r="C37" s="196"/>
      <c r="D37" s="196"/>
      <c r="E37" s="196"/>
      <c r="F37" s="196"/>
      <c r="G37" s="196"/>
      <c r="H37" s="196"/>
      <c r="I37" s="196"/>
      <c r="J37" s="196"/>
      <c r="K37" s="196"/>
    </row>
    <row r="38" spans="1:11" s="148" customFormat="1">
      <c r="A38" s="196"/>
      <c r="B38" s="196"/>
      <c r="C38" s="196"/>
      <c r="D38" s="196"/>
      <c r="E38" s="196"/>
      <c r="F38" s="196"/>
      <c r="G38" s="196"/>
      <c r="H38" s="196"/>
      <c r="I38" s="196"/>
      <c r="J38" s="196"/>
      <c r="K38" s="196"/>
    </row>
    <row r="39" spans="1:11" s="148" customFormat="1">
      <c r="A39" s="196"/>
      <c r="B39" s="196"/>
      <c r="C39" s="196"/>
      <c r="D39" s="196"/>
      <c r="E39" s="196"/>
      <c r="F39" s="196"/>
      <c r="G39" s="196"/>
      <c r="H39" s="196"/>
      <c r="I39" s="196"/>
      <c r="J39" s="196"/>
      <c r="K39" s="196"/>
    </row>
    <row r="40" spans="1:11" s="148" customFormat="1" ht="14.5">
      <c r="A40" s="196"/>
      <c r="B40" s="201"/>
      <c r="C40" s="201"/>
      <c r="D40" s="196"/>
      <c r="E40" s="196"/>
      <c r="F40" s="196"/>
      <c r="G40" s="196"/>
      <c r="H40" s="196"/>
      <c r="I40" s="196"/>
      <c r="J40" s="196"/>
      <c r="K40" s="196"/>
    </row>
    <row r="41" spans="1:11" s="148" customFormat="1">
      <c r="A41" s="196"/>
      <c r="B41" s="196"/>
      <c r="C41" s="196"/>
      <c r="D41" s="196"/>
      <c r="E41" s="196"/>
      <c r="F41" s="196"/>
      <c r="G41" s="196"/>
      <c r="H41" s="196"/>
      <c r="I41" s="196"/>
      <c r="J41" s="196"/>
      <c r="K41" s="196"/>
    </row>
    <row r="42" spans="1:11" s="148" customFormat="1">
      <c r="A42" s="196"/>
      <c r="B42" s="196"/>
      <c r="C42" s="196"/>
      <c r="D42" s="196"/>
      <c r="E42" s="196"/>
      <c r="F42" s="196"/>
      <c r="G42" s="196"/>
      <c r="H42" s="196"/>
      <c r="I42" s="196"/>
      <c r="J42" s="196"/>
      <c r="K42" s="196"/>
    </row>
    <row r="43" spans="1:11" s="148" customFormat="1">
      <c r="A43" s="196"/>
      <c r="B43" s="196"/>
      <c r="C43" s="196"/>
      <c r="D43" s="196"/>
      <c r="E43" s="196"/>
      <c r="F43" s="196"/>
      <c r="G43" s="196"/>
      <c r="H43" s="196"/>
      <c r="I43" s="196"/>
      <c r="J43" s="196"/>
      <c r="K43" s="196"/>
    </row>
    <row r="44" spans="1:11" s="148" customFormat="1">
      <c r="A44" s="196"/>
      <c r="B44" s="196"/>
      <c r="C44" s="196"/>
      <c r="D44" s="196"/>
      <c r="E44" s="196"/>
      <c r="F44" s="196"/>
      <c r="G44" s="196"/>
      <c r="H44" s="196"/>
      <c r="I44" s="196"/>
      <c r="J44" s="196"/>
      <c r="K44" s="196"/>
    </row>
    <row r="45" spans="1:11" s="148" customFormat="1">
      <c r="A45" s="196"/>
      <c r="B45" s="196"/>
      <c r="C45" s="196"/>
      <c r="D45" s="196"/>
      <c r="E45" s="196"/>
      <c r="F45" s="196"/>
      <c r="G45" s="196"/>
      <c r="H45" s="196"/>
      <c r="I45" s="196"/>
      <c r="J45" s="196"/>
      <c r="K45" s="196"/>
    </row>
    <row r="46" spans="1:11" s="148" customFormat="1">
      <c r="A46" s="196"/>
      <c r="B46" s="196"/>
      <c r="C46" s="196"/>
      <c r="D46" s="196"/>
      <c r="E46" s="196"/>
      <c r="F46" s="196"/>
      <c r="G46" s="196"/>
      <c r="H46" s="196"/>
      <c r="I46" s="196"/>
      <c r="J46" s="196"/>
      <c r="K46" s="196"/>
    </row>
    <row r="47" spans="1:11" s="148" customFormat="1">
      <c r="A47" s="196"/>
      <c r="B47" s="196"/>
      <c r="C47" s="196"/>
      <c r="D47" s="196"/>
      <c r="E47" s="196"/>
      <c r="F47" s="196"/>
      <c r="G47" s="196"/>
      <c r="H47" s="196"/>
      <c r="I47" s="196"/>
      <c r="J47" s="196"/>
      <c r="K47" s="196"/>
    </row>
    <row r="48" spans="1:11" s="148" customFormat="1">
      <c r="A48" s="196"/>
      <c r="B48" s="196"/>
      <c r="C48" s="196"/>
      <c r="D48" s="196"/>
      <c r="E48" s="196"/>
      <c r="F48" s="196"/>
      <c r="G48" s="196"/>
      <c r="H48" s="196"/>
      <c r="I48" s="196"/>
      <c r="J48" s="196"/>
      <c r="K48" s="196"/>
    </row>
    <row r="49" spans="1:11" s="148" customFormat="1">
      <c r="A49" s="196"/>
      <c r="B49" s="196"/>
      <c r="C49" s="196"/>
      <c r="D49" s="196"/>
      <c r="E49" s="196"/>
      <c r="F49" s="196"/>
      <c r="G49" s="196"/>
      <c r="H49" s="196"/>
      <c r="I49" s="196"/>
      <c r="J49" s="196"/>
      <c r="K49" s="196"/>
    </row>
    <row r="50" spans="1:11" s="148" customFormat="1">
      <c r="A50" s="196"/>
      <c r="B50" s="196"/>
      <c r="C50" s="196"/>
      <c r="D50" s="196"/>
      <c r="E50" s="196"/>
      <c r="F50" s="196"/>
      <c r="G50" s="196"/>
      <c r="H50" s="196"/>
      <c r="I50" s="196"/>
      <c r="J50" s="196"/>
      <c r="K50" s="196"/>
    </row>
    <row r="51" spans="1:11" s="148" customFormat="1">
      <c r="A51" s="196"/>
      <c r="B51" s="196"/>
      <c r="C51" s="196"/>
      <c r="D51" s="196"/>
      <c r="E51" s="196"/>
      <c r="F51" s="196"/>
      <c r="G51" s="196"/>
      <c r="H51" s="196"/>
      <c r="I51" s="196"/>
      <c r="J51" s="196"/>
      <c r="K51" s="196"/>
    </row>
    <row r="52" spans="1:11" s="148" customFormat="1">
      <c r="A52" s="196"/>
      <c r="B52" s="196"/>
      <c r="C52" s="196"/>
      <c r="D52" s="196"/>
      <c r="E52" s="196"/>
      <c r="F52" s="196"/>
      <c r="G52" s="196"/>
      <c r="H52" s="196"/>
      <c r="I52" s="196"/>
      <c r="J52" s="196"/>
      <c r="K52" s="196"/>
    </row>
    <row r="53" spans="1:11" s="148" customFormat="1">
      <c r="A53" s="196"/>
      <c r="B53" s="196"/>
      <c r="C53" s="196"/>
      <c r="D53" s="196"/>
      <c r="E53" s="196"/>
      <c r="F53" s="196"/>
      <c r="G53" s="196"/>
      <c r="H53" s="196"/>
      <c r="I53" s="196"/>
      <c r="J53" s="196"/>
      <c r="K53" s="196"/>
    </row>
    <row r="54" spans="1:11" s="148" customFormat="1">
      <c r="A54" s="196"/>
      <c r="B54" s="196"/>
      <c r="C54" s="196"/>
      <c r="D54" s="196"/>
      <c r="E54" s="196"/>
      <c r="F54" s="196"/>
      <c r="G54" s="196"/>
      <c r="H54" s="196"/>
      <c r="I54" s="196"/>
      <c r="J54" s="196"/>
      <c r="K54" s="196"/>
    </row>
    <row r="55" spans="1:11" s="148" customFormat="1">
      <c r="A55" s="196"/>
      <c r="B55" s="196"/>
      <c r="C55" s="196"/>
      <c r="D55" s="196"/>
      <c r="E55" s="196"/>
      <c r="F55" s="196"/>
      <c r="G55" s="196"/>
      <c r="H55" s="196"/>
      <c r="I55" s="196"/>
      <c r="J55" s="196"/>
      <c r="K55" s="196"/>
    </row>
    <row r="56" spans="1:11" s="148" customFormat="1">
      <c r="A56" s="196"/>
      <c r="B56" s="196"/>
      <c r="C56" s="196"/>
      <c r="D56" s="196"/>
      <c r="E56" s="196"/>
      <c r="F56" s="196"/>
      <c r="G56" s="196"/>
      <c r="H56" s="196"/>
      <c r="I56" s="196"/>
      <c r="J56" s="196"/>
      <c r="K56" s="196"/>
    </row>
    <row r="57" spans="1:11" s="148" customFormat="1">
      <c r="A57" s="196"/>
      <c r="B57" s="196"/>
      <c r="C57" s="196"/>
      <c r="D57" s="196"/>
      <c r="E57" s="196"/>
      <c r="F57" s="196"/>
      <c r="G57" s="196"/>
      <c r="H57" s="196"/>
      <c r="I57" s="196"/>
      <c r="J57" s="196"/>
      <c r="K57" s="196"/>
    </row>
    <row r="58" spans="1:11" s="148" customFormat="1">
      <c r="A58" s="196"/>
      <c r="B58" s="196"/>
      <c r="C58" s="196"/>
      <c r="D58" s="196"/>
      <c r="E58" s="196"/>
      <c r="F58" s="196"/>
      <c r="G58" s="196"/>
      <c r="H58" s="196"/>
      <c r="I58" s="196"/>
      <c r="J58" s="196"/>
      <c r="K58" s="196"/>
    </row>
    <row r="59" spans="1:11" s="148" customFormat="1">
      <c r="A59" s="196"/>
      <c r="B59" s="196"/>
      <c r="C59" s="196"/>
      <c r="D59" s="196"/>
      <c r="E59" s="196"/>
      <c r="F59" s="196"/>
      <c r="G59" s="196"/>
      <c r="H59" s="196"/>
      <c r="I59" s="196"/>
      <c r="J59" s="196"/>
      <c r="K59" s="196"/>
    </row>
    <row r="60" spans="1:11" s="148" customFormat="1">
      <c r="A60" s="196"/>
      <c r="B60" s="196"/>
      <c r="C60" s="196"/>
      <c r="D60" s="196"/>
      <c r="E60" s="196"/>
      <c r="F60" s="196"/>
      <c r="G60" s="196"/>
      <c r="H60" s="196"/>
      <c r="I60" s="196"/>
      <c r="J60" s="196"/>
      <c r="K60" s="196"/>
    </row>
    <row r="61" spans="1:11" s="148" customFormat="1">
      <c r="A61" s="196"/>
      <c r="B61" s="196"/>
      <c r="C61" s="196"/>
      <c r="D61" s="196"/>
      <c r="E61" s="196"/>
      <c r="F61" s="196"/>
      <c r="G61" s="196"/>
      <c r="H61" s="196"/>
      <c r="I61" s="196"/>
      <c r="J61" s="196"/>
      <c r="K61" s="196"/>
    </row>
    <row r="62" spans="1:11" s="148" customFormat="1">
      <c r="A62" s="196"/>
      <c r="B62" s="196"/>
      <c r="C62" s="196"/>
      <c r="D62" s="196"/>
      <c r="E62" s="196"/>
      <c r="F62" s="196"/>
      <c r="G62" s="196"/>
      <c r="H62" s="196"/>
      <c r="I62" s="196"/>
      <c r="J62" s="196"/>
      <c r="K62" s="196"/>
    </row>
    <row r="63" spans="1:11" s="148" customFormat="1">
      <c r="A63" s="196"/>
      <c r="B63" s="196"/>
      <c r="C63" s="196"/>
      <c r="D63" s="196"/>
      <c r="E63" s="196"/>
      <c r="F63" s="196"/>
      <c r="G63" s="196"/>
      <c r="H63" s="196"/>
      <c r="I63" s="196"/>
      <c r="J63" s="196"/>
      <c r="K63" s="196"/>
    </row>
    <row r="64" spans="1:11" s="148" customFormat="1">
      <c r="A64" s="196"/>
      <c r="B64" s="196"/>
      <c r="C64" s="196"/>
      <c r="D64" s="196"/>
      <c r="E64" s="196"/>
      <c r="F64" s="196"/>
      <c r="G64" s="196"/>
      <c r="H64" s="196"/>
      <c r="I64" s="196"/>
      <c r="J64" s="196"/>
      <c r="K64" s="196"/>
    </row>
    <row r="65" spans="1:11" s="148" customFormat="1">
      <c r="A65" s="196"/>
      <c r="B65" s="196"/>
      <c r="C65" s="196"/>
      <c r="D65" s="196"/>
      <c r="E65" s="196"/>
      <c r="F65" s="196"/>
      <c r="G65" s="196"/>
      <c r="H65" s="196"/>
      <c r="I65" s="196"/>
      <c r="J65" s="196"/>
      <c r="K65" s="196"/>
    </row>
    <row r="66" spans="1:11" s="148" customFormat="1">
      <c r="A66" s="196"/>
      <c r="B66" s="196"/>
      <c r="C66" s="196"/>
      <c r="D66" s="196"/>
      <c r="E66" s="196"/>
      <c r="F66" s="196"/>
      <c r="G66" s="196"/>
      <c r="H66" s="196"/>
      <c r="I66" s="196"/>
      <c r="J66" s="196"/>
      <c r="K66" s="196"/>
    </row>
    <row r="67" spans="1:11" s="148" customFormat="1">
      <c r="A67" s="196"/>
      <c r="B67" s="196"/>
      <c r="C67" s="196"/>
      <c r="D67" s="196"/>
      <c r="E67" s="196"/>
      <c r="F67" s="196"/>
      <c r="G67" s="196"/>
      <c r="H67" s="196"/>
      <c r="I67" s="196"/>
      <c r="J67" s="196"/>
      <c r="K67" s="196"/>
    </row>
    <row r="68" spans="1:11" s="148" customFormat="1">
      <c r="A68" s="196"/>
      <c r="B68" s="196"/>
      <c r="C68" s="196"/>
      <c r="D68" s="196"/>
      <c r="E68" s="196"/>
      <c r="F68" s="196"/>
      <c r="G68" s="196"/>
      <c r="H68" s="196"/>
      <c r="I68" s="196"/>
      <c r="J68" s="196"/>
      <c r="K68" s="196"/>
    </row>
    <row r="69" spans="1:11" s="148" customFormat="1">
      <c r="A69" s="196"/>
      <c r="B69" s="196"/>
      <c r="C69" s="196"/>
      <c r="D69" s="196"/>
      <c r="E69" s="196"/>
      <c r="F69" s="196"/>
      <c r="G69" s="196"/>
      <c r="H69" s="196"/>
      <c r="I69" s="196"/>
      <c r="J69" s="196"/>
      <c r="K69" s="196"/>
    </row>
    <row r="70" spans="1:11" s="148" customFormat="1">
      <c r="A70" s="196"/>
      <c r="B70" s="196"/>
      <c r="C70" s="196"/>
      <c r="D70" s="196"/>
      <c r="E70" s="196"/>
      <c r="F70" s="196"/>
      <c r="G70" s="196"/>
      <c r="H70" s="196"/>
      <c r="I70" s="196"/>
      <c r="J70" s="196"/>
      <c r="K70" s="196"/>
    </row>
    <row r="71" spans="1:11" s="148" customFormat="1">
      <c r="A71" s="196"/>
      <c r="B71" s="196"/>
      <c r="C71" s="196"/>
      <c r="D71" s="196"/>
      <c r="E71" s="196"/>
      <c r="F71" s="196"/>
      <c r="G71" s="196"/>
      <c r="H71" s="196"/>
      <c r="I71" s="196"/>
      <c r="J71" s="196"/>
      <c r="K71" s="196"/>
    </row>
    <row r="72" spans="1:11" s="148" customFormat="1">
      <c r="A72" s="196"/>
      <c r="B72" s="196"/>
      <c r="C72" s="196"/>
      <c r="D72" s="196"/>
      <c r="E72" s="196"/>
      <c r="F72" s="196"/>
      <c r="G72" s="196"/>
      <c r="H72" s="196"/>
      <c r="I72" s="196"/>
      <c r="J72" s="196"/>
      <c r="K72" s="196"/>
    </row>
    <row r="73" spans="1:11" s="148" customFormat="1">
      <c r="A73" s="196"/>
      <c r="B73" s="196"/>
      <c r="C73" s="196"/>
      <c r="D73" s="196"/>
      <c r="E73" s="196"/>
      <c r="F73" s="196"/>
      <c r="G73" s="196"/>
      <c r="H73" s="196"/>
      <c r="I73" s="196"/>
      <c r="J73" s="196"/>
      <c r="K73" s="196"/>
    </row>
    <row r="74" spans="1:11" s="148" customFormat="1">
      <c r="A74" s="196"/>
      <c r="B74" s="196"/>
      <c r="C74" s="196"/>
      <c r="D74" s="196"/>
      <c r="E74" s="196"/>
      <c r="F74" s="196"/>
      <c r="G74" s="196"/>
      <c r="H74" s="196"/>
      <c r="I74" s="196"/>
      <c r="J74" s="196"/>
      <c r="K74" s="196"/>
    </row>
    <row r="75" spans="1:11" s="148" customFormat="1">
      <c r="A75" s="196"/>
      <c r="B75" s="196"/>
      <c r="C75" s="196"/>
      <c r="D75" s="196"/>
      <c r="E75" s="196"/>
      <c r="F75" s="196"/>
      <c r="G75" s="196"/>
      <c r="H75" s="196"/>
      <c r="I75" s="196"/>
      <c r="J75" s="196"/>
      <c r="K75" s="196"/>
    </row>
    <row r="76" spans="1:11" s="148" customFormat="1">
      <c r="A76" s="196"/>
      <c r="B76" s="196"/>
      <c r="C76" s="196"/>
      <c r="D76" s="196"/>
      <c r="E76" s="196"/>
      <c r="F76" s="196"/>
      <c r="G76" s="196"/>
      <c r="H76" s="196"/>
      <c r="I76" s="196"/>
      <c r="J76" s="196"/>
      <c r="K76" s="196"/>
    </row>
    <row r="77" spans="1:11" s="148" customFormat="1">
      <c r="A77" s="196"/>
      <c r="B77" s="196"/>
      <c r="C77" s="196"/>
      <c r="D77" s="196"/>
      <c r="E77" s="196"/>
      <c r="F77" s="196"/>
      <c r="G77" s="196"/>
      <c r="H77" s="196"/>
      <c r="I77" s="196"/>
      <c r="J77" s="196"/>
      <c r="K77" s="196"/>
    </row>
    <row r="78" spans="1:11" s="148" customFormat="1">
      <c r="A78" s="196"/>
      <c r="B78" s="196"/>
      <c r="C78" s="196"/>
      <c r="D78" s="196"/>
      <c r="E78" s="196"/>
      <c r="F78" s="196"/>
      <c r="G78" s="196"/>
      <c r="H78" s="196"/>
      <c r="I78" s="196"/>
      <c r="J78" s="196"/>
      <c r="K78" s="196"/>
    </row>
    <row r="79" spans="1:11" s="148" customFormat="1">
      <c r="A79" s="196"/>
      <c r="B79" s="196"/>
      <c r="C79" s="196"/>
      <c r="D79" s="196"/>
      <c r="E79" s="196"/>
      <c r="F79" s="196"/>
      <c r="G79" s="196"/>
      <c r="H79" s="196"/>
      <c r="I79" s="196"/>
      <c r="J79" s="196"/>
      <c r="K79" s="196"/>
    </row>
    <row r="80" spans="1:11" s="148" customFormat="1">
      <c r="A80" s="196"/>
      <c r="B80" s="196"/>
      <c r="C80" s="196"/>
      <c r="D80" s="196"/>
      <c r="E80" s="196"/>
      <c r="F80" s="196"/>
      <c r="G80" s="196"/>
      <c r="H80" s="196"/>
      <c r="I80" s="196"/>
      <c r="J80" s="196"/>
      <c r="K80" s="196"/>
    </row>
    <row r="81" spans="1:11" s="148" customFormat="1">
      <c r="A81" s="196"/>
      <c r="B81" s="196"/>
      <c r="C81" s="196"/>
      <c r="D81" s="196"/>
      <c r="E81" s="196"/>
      <c r="F81" s="196"/>
      <c r="G81" s="196"/>
      <c r="H81" s="196"/>
      <c r="I81" s="196"/>
      <c r="J81" s="196"/>
      <c r="K81" s="196"/>
    </row>
    <row r="82" spans="1:11" s="148" customFormat="1">
      <c r="A82" s="196"/>
      <c r="B82" s="196"/>
      <c r="C82" s="196"/>
      <c r="D82" s="196"/>
      <c r="E82" s="196"/>
      <c r="I82" s="196"/>
      <c r="J82" s="196"/>
    </row>
    <row r="83" spans="1:11" s="148" customFormat="1"/>
    <row r="84" spans="1:11" s="148" customFormat="1"/>
    <row r="85" spans="1:11" s="148" customFormat="1"/>
    <row r="86" spans="1:11" s="148" customFormat="1"/>
    <row r="87" spans="1:11" s="148" customFormat="1"/>
    <row r="88" spans="1:11" s="148" customFormat="1"/>
    <row r="89" spans="1:11" s="148" customFormat="1"/>
    <row r="90" spans="1:11" s="148" customFormat="1"/>
    <row r="91" spans="1:11" s="148" customFormat="1"/>
    <row r="92" spans="1:11" s="148" customFormat="1"/>
    <row r="93" spans="1:11" s="148" customFormat="1"/>
    <row r="94" spans="1:11" s="148" customFormat="1"/>
    <row r="95" spans="1:11" s="148" customFormat="1"/>
    <row r="96" spans="1:11"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mergeCells count="1">
    <mergeCell ref="A20:C20"/>
  </mergeCells>
  <pageMargins left="0.7" right="0.7" top="0.75" bottom="0.75" header="0.3" footer="0.3"/>
  <pageSetup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heetViews>
  <sheetFormatPr defaultRowHeight="14.5"/>
  <sheetData/>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0.249977111117893"/>
    <pageSetUpPr fitToPage="1"/>
  </sheetPr>
  <dimension ref="A1:Y72"/>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sheetView>
  </sheetViews>
  <sheetFormatPr defaultColWidth="8.81640625" defaultRowHeight="13"/>
  <cols>
    <col min="1" max="1" width="57.54296875" style="122" bestFit="1" customWidth="1"/>
    <col min="2" max="4" width="10.54296875" style="122" bestFit="1" customWidth="1"/>
    <col min="5" max="16384" width="8.81640625" style="122"/>
  </cols>
  <sheetData>
    <row r="1" spans="1:25" s="229" customFormat="1">
      <c r="A1" s="219" t="s">
        <v>269</v>
      </c>
      <c r="B1" s="219"/>
      <c r="C1" s="219"/>
      <c r="D1" s="219"/>
      <c r="E1" s="219"/>
    </row>
    <row r="2" spans="1:25" s="229" customFormat="1" ht="13.5" thickBot="1">
      <c r="A2" s="221" t="s">
        <v>270</v>
      </c>
      <c r="B2" s="221"/>
      <c r="C2" s="221"/>
      <c r="D2" s="221"/>
      <c r="E2" s="221"/>
    </row>
    <row r="3" spans="1:25" s="229" customFormat="1" ht="14" thickTop="1" thickBot="1">
      <c r="A3" s="232" t="s">
        <v>230</v>
      </c>
      <c r="B3" s="233">
        <v>2019</v>
      </c>
      <c r="C3" s="247">
        <v>2020</v>
      </c>
      <c r="D3" s="233">
        <v>2021</v>
      </c>
      <c r="E3" s="233">
        <v>2022</v>
      </c>
    </row>
    <row r="4" spans="1:25" s="156" customFormat="1" ht="13.5" thickTop="1">
      <c r="A4" s="185" t="s">
        <v>437</v>
      </c>
      <c r="B4" s="186"/>
      <c r="C4" s="186"/>
      <c r="D4" s="186"/>
      <c r="E4" s="186"/>
    </row>
    <row r="5" spans="1:25">
      <c r="A5" s="167" t="s">
        <v>4</v>
      </c>
      <c r="B5" s="168">
        <v>14203.6</v>
      </c>
      <c r="C5" s="168">
        <v>12003</v>
      </c>
      <c r="D5" s="168">
        <v>12661</v>
      </c>
      <c r="E5" s="168"/>
      <c r="F5" s="148"/>
      <c r="G5" s="148"/>
      <c r="H5" s="148"/>
      <c r="I5" s="148"/>
      <c r="J5" s="148"/>
      <c r="K5" s="148"/>
      <c r="L5" s="148"/>
      <c r="M5" s="148"/>
      <c r="N5" s="148"/>
      <c r="O5" s="148"/>
      <c r="P5" s="148"/>
      <c r="Q5" s="148"/>
      <c r="R5" s="148"/>
      <c r="S5" s="148"/>
      <c r="T5" s="148"/>
      <c r="U5" s="148"/>
      <c r="V5" s="148"/>
      <c r="W5" s="148"/>
      <c r="X5" s="148"/>
      <c r="Y5" s="148"/>
    </row>
    <row r="6" spans="1:25">
      <c r="A6" s="167" t="s">
        <v>432</v>
      </c>
      <c r="B6" s="168">
        <v>-9891.4</v>
      </c>
      <c r="C6" s="168">
        <v>-8814.6</v>
      </c>
      <c r="D6" s="168">
        <v>-9462</v>
      </c>
      <c r="E6" s="168"/>
      <c r="F6" s="148"/>
      <c r="G6" s="148"/>
      <c r="H6" s="148"/>
      <c r="I6" s="148"/>
      <c r="J6" s="148"/>
      <c r="K6" s="148"/>
      <c r="L6" s="148"/>
      <c r="M6" s="148"/>
      <c r="N6" s="148"/>
      <c r="O6" s="148"/>
      <c r="P6" s="148"/>
      <c r="Q6" s="148"/>
      <c r="R6" s="148"/>
      <c r="S6" s="148"/>
      <c r="T6" s="148"/>
      <c r="U6" s="148"/>
      <c r="V6" s="148"/>
      <c r="W6" s="148"/>
      <c r="X6" s="148"/>
      <c r="Y6" s="148"/>
    </row>
    <row r="7" spans="1:25" s="156" customFormat="1">
      <c r="A7" s="183" t="s">
        <v>12</v>
      </c>
      <c r="B7" s="184">
        <v>4312.2000000000007</v>
      </c>
      <c r="C7" s="184">
        <v>3188</v>
      </c>
      <c r="D7" s="184">
        <v>3199</v>
      </c>
      <c r="E7" s="184"/>
    </row>
    <row r="8" spans="1:25">
      <c r="A8" s="167" t="s">
        <v>433</v>
      </c>
      <c r="B8" s="168">
        <v>-984.8</v>
      </c>
      <c r="C8" s="168">
        <v>-821</v>
      </c>
      <c r="D8" s="168">
        <v>-1030</v>
      </c>
      <c r="E8" s="168"/>
      <c r="F8" s="148"/>
      <c r="G8" s="148"/>
      <c r="H8" s="148"/>
      <c r="I8" s="148"/>
      <c r="J8" s="148"/>
      <c r="K8" s="148"/>
      <c r="L8" s="148"/>
      <c r="M8" s="148"/>
      <c r="N8" s="148"/>
      <c r="O8" s="148"/>
      <c r="P8" s="148"/>
      <c r="Q8" s="148"/>
      <c r="R8" s="148"/>
      <c r="S8" s="148"/>
      <c r="T8" s="148"/>
      <c r="U8" s="148"/>
      <c r="V8" s="148"/>
      <c r="W8" s="148"/>
      <c r="X8" s="148"/>
      <c r="Y8" s="148"/>
    </row>
    <row r="9" spans="1:25">
      <c r="A9" s="167" t="s">
        <v>441</v>
      </c>
      <c r="B9" s="168">
        <v>-2008.5</v>
      </c>
      <c r="C9" s="168">
        <v>-1541</v>
      </c>
      <c r="D9" s="168">
        <v>-1632</v>
      </c>
      <c r="E9" s="168"/>
      <c r="F9" s="148"/>
      <c r="G9" s="148"/>
      <c r="H9" s="148"/>
      <c r="I9" s="148"/>
      <c r="J9" s="148"/>
      <c r="K9" s="148"/>
      <c r="L9" s="148"/>
      <c r="M9" s="148"/>
      <c r="N9" s="148"/>
      <c r="O9" s="148"/>
      <c r="P9" s="148"/>
      <c r="Q9" s="148"/>
      <c r="R9" s="148"/>
      <c r="S9" s="148"/>
      <c r="T9" s="148"/>
      <c r="U9" s="148"/>
      <c r="V9" s="148"/>
      <c r="W9" s="148"/>
      <c r="X9" s="148"/>
      <c r="Y9" s="148"/>
    </row>
    <row r="10" spans="1:25">
      <c r="A10" s="167" t="s">
        <v>440</v>
      </c>
      <c r="B10" s="168">
        <v>120.3</v>
      </c>
      <c r="C10" s="168">
        <v>151</v>
      </c>
      <c r="D10" s="168">
        <v>70</v>
      </c>
      <c r="E10" s="168"/>
      <c r="F10" s="148"/>
      <c r="G10" s="148"/>
      <c r="H10" s="148"/>
      <c r="I10" s="148"/>
      <c r="J10" s="148"/>
      <c r="K10" s="148"/>
      <c r="L10" s="148"/>
      <c r="M10" s="148"/>
      <c r="N10" s="148"/>
      <c r="O10" s="148"/>
      <c r="P10" s="148"/>
      <c r="Q10" s="148"/>
      <c r="R10" s="148"/>
      <c r="S10" s="148"/>
      <c r="T10" s="148"/>
      <c r="U10" s="148"/>
      <c r="V10" s="148"/>
      <c r="W10" s="148"/>
      <c r="X10" s="148"/>
      <c r="Y10" s="148"/>
    </row>
    <row r="11" spans="1:25">
      <c r="A11" s="167" t="s">
        <v>13</v>
      </c>
      <c r="B11" s="168">
        <v>4.7</v>
      </c>
      <c r="C11" s="168">
        <v>100</v>
      </c>
      <c r="D11" s="168">
        <v>40</v>
      </c>
      <c r="E11" s="168"/>
      <c r="F11" s="148"/>
      <c r="G11" s="148"/>
      <c r="H11" s="148"/>
      <c r="I11" s="148"/>
      <c r="J11" s="148"/>
      <c r="K11" s="148"/>
      <c r="L11" s="148"/>
      <c r="M11" s="148"/>
      <c r="N11" s="148"/>
      <c r="O11" s="148"/>
      <c r="P11" s="148"/>
      <c r="Q11" s="148"/>
      <c r="R11" s="148"/>
      <c r="S11" s="148"/>
      <c r="T11" s="148"/>
      <c r="U11" s="148"/>
      <c r="V11" s="148"/>
      <c r="W11" s="148"/>
      <c r="X11" s="148"/>
      <c r="Y11" s="148"/>
    </row>
    <row r="12" spans="1:25">
      <c r="A12" s="169" t="s">
        <v>14</v>
      </c>
      <c r="B12" s="168">
        <v>-755.30000000000007</v>
      </c>
      <c r="C12" s="168">
        <v>2109</v>
      </c>
      <c r="D12" s="168">
        <v>-74</v>
      </c>
      <c r="E12" s="168"/>
      <c r="F12" s="148"/>
      <c r="G12" s="148"/>
      <c r="H12" s="148"/>
      <c r="I12" s="148"/>
      <c r="J12" s="148"/>
      <c r="K12" s="148"/>
      <c r="L12" s="148"/>
      <c r="M12" s="148"/>
      <c r="N12" s="148"/>
      <c r="O12" s="148"/>
      <c r="P12" s="148"/>
      <c r="Q12" s="148"/>
      <c r="R12" s="148"/>
      <c r="S12" s="148"/>
      <c r="T12" s="148"/>
      <c r="U12" s="148"/>
      <c r="V12" s="148"/>
      <c r="W12" s="148"/>
      <c r="X12" s="148"/>
      <c r="Y12" s="148"/>
    </row>
    <row r="13" spans="1:25" s="156" customFormat="1">
      <c r="A13" s="185" t="s">
        <v>6</v>
      </c>
      <c r="B13" s="184">
        <v>689.80000000000052</v>
      </c>
      <c r="C13" s="184">
        <v>3186</v>
      </c>
      <c r="D13" s="184">
        <v>573</v>
      </c>
      <c r="E13" s="184"/>
    </row>
    <row r="14" spans="1:25">
      <c r="A14" s="169" t="s">
        <v>183</v>
      </c>
      <c r="B14" s="142">
        <v>10.5</v>
      </c>
      <c r="C14" s="142">
        <v>3</v>
      </c>
      <c r="D14" s="142">
        <v>5</v>
      </c>
      <c r="E14" s="142"/>
      <c r="F14" s="148"/>
      <c r="G14" s="148"/>
      <c r="H14" s="148"/>
      <c r="I14" s="148"/>
      <c r="J14" s="148"/>
      <c r="K14" s="148"/>
      <c r="L14" s="148"/>
      <c r="M14" s="148"/>
      <c r="N14" s="148"/>
      <c r="O14" s="148"/>
      <c r="P14" s="148"/>
      <c r="Q14" s="148"/>
      <c r="R14" s="148"/>
      <c r="S14" s="148"/>
      <c r="T14" s="148"/>
      <c r="U14" s="148"/>
      <c r="V14" s="148"/>
      <c r="W14" s="148"/>
      <c r="X14" s="148"/>
      <c r="Y14" s="148"/>
    </row>
    <row r="15" spans="1:25">
      <c r="A15" s="169" t="s">
        <v>335</v>
      </c>
      <c r="B15" s="142">
        <v>-29.6</v>
      </c>
      <c r="C15" s="142">
        <v>-60</v>
      </c>
      <c r="D15" s="142">
        <v>-55</v>
      </c>
      <c r="E15" s="142"/>
      <c r="F15" s="148"/>
      <c r="G15" s="148"/>
      <c r="H15" s="148"/>
      <c r="I15" s="148"/>
      <c r="J15" s="148"/>
      <c r="K15" s="148"/>
      <c r="L15" s="148"/>
      <c r="M15" s="148"/>
      <c r="N15" s="148"/>
      <c r="O15" s="148"/>
      <c r="P15" s="148"/>
      <c r="Q15" s="148"/>
      <c r="R15" s="148"/>
      <c r="S15" s="148"/>
      <c r="T15" s="148"/>
      <c r="U15" s="148"/>
      <c r="V15" s="148"/>
      <c r="W15" s="148"/>
      <c r="X15" s="148"/>
      <c r="Y15" s="148"/>
    </row>
    <row r="16" spans="1:25">
      <c r="A16" s="169" t="s">
        <v>328</v>
      </c>
      <c r="B16" s="142">
        <v>-14.8</v>
      </c>
      <c r="C16" s="142">
        <v>-13</v>
      </c>
      <c r="D16" s="142">
        <v>-12</v>
      </c>
      <c r="E16" s="142"/>
      <c r="F16" s="148"/>
      <c r="G16" s="148"/>
      <c r="H16" s="148"/>
      <c r="I16" s="148"/>
      <c r="J16" s="148"/>
      <c r="K16" s="148"/>
      <c r="L16" s="148"/>
      <c r="M16" s="148"/>
      <c r="N16" s="148"/>
      <c r="O16" s="148"/>
      <c r="P16" s="148"/>
      <c r="Q16" s="148"/>
      <c r="R16" s="148"/>
      <c r="S16" s="148"/>
      <c r="T16" s="148"/>
      <c r="U16" s="148"/>
      <c r="V16" s="148"/>
      <c r="W16" s="148"/>
      <c r="X16" s="148"/>
      <c r="Y16" s="148"/>
    </row>
    <row r="17" spans="1:25">
      <c r="A17" s="169" t="s">
        <v>16</v>
      </c>
      <c r="B17" s="142">
        <v>4.0000000000000009</v>
      </c>
      <c r="C17" s="142">
        <v>-30</v>
      </c>
      <c r="D17" s="142">
        <v>-35</v>
      </c>
      <c r="E17" s="142"/>
      <c r="F17" s="148"/>
      <c r="G17" s="148"/>
      <c r="H17" s="148"/>
      <c r="I17" s="148"/>
      <c r="J17" s="148"/>
      <c r="K17" s="148"/>
      <c r="L17" s="148"/>
      <c r="M17" s="148"/>
      <c r="N17" s="148"/>
      <c r="O17" s="148"/>
      <c r="P17" s="148"/>
      <c r="Q17" s="148"/>
      <c r="R17" s="148"/>
      <c r="S17" s="148"/>
      <c r="T17" s="148"/>
      <c r="U17" s="148"/>
      <c r="V17" s="148"/>
      <c r="W17" s="148"/>
      <c r="X17" s="148"/>
      <c r="Y17" s="148"/>
    </row>
    <row r="18" spans="1:25" s="156" customFormat="1">
      <c r="A18" s="185" t="s">
        <v>17</v>
      </c>
      <c r="B18" s="186">
        <v>659.90000000000055</v>
      </c>
      <c r="C18" s="186">
        <v>3087</v>
      </c>
      <c r="D18" s="186">
        <v>476</v>
      </c>
      <c r="E18" s="186"/>
    </row>
    <row r="19" spans="1:25">
      <c r="A19" s="169" t="s">
        <v>18</v>
      </c>
      <c r="B19" s="142">
        <v>-122.4</v>
      </c>
      <c r="C19" s="142">
        <v>-218</v>
      </c>
      <c r="D19" s="142">
        <v>-111</v>
      </c>
      <c r="E19" s="142"/>
      <c r="F19" s="148"/>
      <c r="G19" s="148"/>
      <c r="H19" s="148"/>
      <c r="I19" s="148"/>
      <c r="J19" s="148"/>
      <c r="K19" s="148"/>
      <c r="L19" s="148"/>
      <c r="M19" s="148"/>
      <c r="N19" s="148"/>
      <c r="O19" s="148"/>
      <c r="P19" s="148"/>
      <c r="Q19" s="148"/>
      <c r="R19" s="148"/>
      <c r="S19" s="148"/>
      <c r="T19" s="148"/>
      <c r="U19" s="148"/>
      <c r="V19" s="148"/>
      <c r="W19" s="148"/>
      <c r="X19" s="148"/>
      <c r="Y19" s="148"/>
    </row>
    <row r="20" spans="1:25" s="156" customFormat="1">
      <c r="A20" s="185" t="s">
        <v>369</v>
      </c>
      <c r="B20" s="186">
        <v>537.50000000000057</v>
      </c>
      <c r="C20" s="186">
        <v>2869</v>
      </c>
      <c r="D20" s="186">
        <v>365</v>
      </c>
      <c r="E20" s="186"/>
    </row>
    <row r="21" spans="1:25">
      <c r="A21" s="169" t="s">
        <v>370</v>
      </c>
      <c r="B21" s="142">
        <v>52.000000000000007</v>
      </c>
      <c r="C21" s="142">
        <v>-643</v>
      </c>
      <c r="D21" s="142">
        <v>-40</v>
      </c>
      <c r="E21" s="142"/>
      <c r="F21" s="148"/>
      <c r="G21" s="148"/>
      <c r="H21" s="148"/>
      <c r="I21" s="148"/>
      <c r="J21" s="148"/>
      <c r="K21" s="148"/>
      <c r="L21" s="148"/>
      <c r="M21" s="148"/>
      <c r="N21" s="148"/>
      <c r="O21" s="148"/>
      <c r="P21" s="148"/>
      <c r="Q21" s="148"/>
      <c r="R21" s="148"/>
      <c r="S21" s="148"/>
      <c r="T21" s="148"/>
      <c r="U21" s="148"/>
      <c r="V21" s="148"/>
      <c r="W21" s="148"/>
      <c r="X21" s="148"/>
      <c r="Y21" s="148"/>
    </row>
    <row r="22" spans="1:25" s="156" customFormat="1">
      <c r="A22" s="185" t="s">
        <v>378</v>
      </c>
      <c r="B22" s="186">
        <v>589.50000000000057</v>
      </c>
      <c r="C22" s="186">
        <v>2226</v>
      </c>
      <c r="D22" s="186">
        <v>325</v>
      </c>
      <c r="E22" s="186"/>
    </row>
    <row r="23" spans="1:25">
      <c r="A23" s="172"/>
      <c r="B23" s="173"/>
      <c r="C23" s="173"/>
      <c r="D23" s="173"/>
      <c r="E23" s="173"/>
      <c r="F23" s="148"/>
      <c r="G23" s="148"/>
      <c r="H23" s="148"/>
      <c r="I23" s="148"/>
      <c r="J23" s="148"/>
      <c r="K23" s="148"/>
      <c r="L23" s="148"/>
      <c r="M23" s="148"/>
      <c r="N23" s="148"/>
      <c r="O23" s="148"/>
      <c r="P23" s="148"/>
      <c r="Q23" s="148"/>
      <c r="R23" s="148"/>
      <c r="S23" s="148"/>
      <c r="T23" s="148"/>
      <c r="U23" s="148"/>
      <c r="V23" s="148"/>
      <c r="W23" s="148"/>
      <c r="X23" s="148"/>
      <c r="Y23" s="148"/>
    </row>
    <row r="24" spans="1:25" s="156" customFormat="1">
      <c r="A24" s="185" t="s">
        <v>92</v>
      </c>
      <c r="B24" s="186"/>
      <c r="C24" s="186"/>
      <c r="D24" s="186"/>
      <c r="E24" s="186"/>
    </row>
    <row r="25" spans="1:25">
      <c r="A25" s="169" t="s">
        <v>93</v>
      </c>
      <c r="B25" s="142">
        <v>52</v>
      </c>
      <c r="C25" s="142">
        <v>-161</v>
      </c>
      <c r="D25" s="142">
        <v>140</v>
      </c>
      <c r="E25" s="142"/>
      <c r="F25" s="148"/>
      <c r="G25" s="148"/>
      <c r="H25" s="148"/>
      <c r="I25" s="148"/>
      <c r="J25" s="148"/>
      <c r="K25" s="148"/>
      <c r="L25" s="148"/>
      <c r="M25" s="148"/>
      <c r="N25" s="148"/>
      <c r="O25" s="148"/>
      <c r="P25" s="148"/>
      <c r="Q25" s="148"/>
      <c r="R25" s="148"/>
      <c r="S25" s="148"/>
      <c r="T25" s="148"/>
      <c r="U25" s="148"/>
      <c r="V25" s="148"/>
      <c r="W25" s="148"/>
      <c r="X25" s="148"/>
      <c r="Y25" s="148"/>
    </row>
    <row r="26" spans="1:25">
      <c r="A26" s="169" t="s">
        <v>94</v>
      </c>
      <c r="B26" s="142">
        <v>13</v>
      </c>
      <c r="C26" s="142">
        <v>-311</v>
      </c>
      <c r="D26" s="142">
        <v>289</v>
      </c>
      <c r="E26" s="142"/>
      <c r="F26" s="148"/>
      <c r="G26" s="148"/>
      <c r="H26" s="148"/>
      <c r="I26" s="148"/>
      <c r="J26" s="148"/>
      <c r="K26" s="148"/>
      <c r="L26" s="148"/>
      <c r="M26" s="148"/>
      <c r="N26" s="148"/>
      <c r="O26" s="148"/>
      <c r="P26" s="148"/>
      <c r="Q26" s="148"/>
      <c r="R26" s="148"/>
      <c r="S26" s="148"/>
      <c r="T26" s="148"/>
      <c r="U26" s="148"/>
      <c r="V26" s="148"/>
      <c r="W26" s="148"/>
      <c r="X26" s="148"/>
      <c r="Y26" s="148"/>
    </row>
    <row r="27" spans="1:25" s="156" customFormat="1">
      <c r="A27" s="185" t="s">
        <v>371</v>
      </c>
      <c r="B27" s="186">
        <v>65</v>
      </c>
      <c r="C27" s="186">
        <v>-472</v>
      </c>
      <c r="D27" s="186">
        <v>429</v>
      </c>
      <c r="E27" s="186"/>
    </row>
    <row r="28" spans="1:25" s="156" customFormat="1">
      <c r="A28" s="185" t="s">
        <v>372</v>
      </c>
      <c r="B28" s="186">
        <v>654.50000000000057</v>
      </c>
      <c r="C28" s="186">
        <v>1754</v>
      </c>
      <c r="D28" s="186">
        <v>754</v>
      </c>
      <c r="E28" s="186"/>
    </row>
    <row r="29" spans="1:25">
      <c r="A29" s="174"/>
      <c r="B29" s="142"/>
      <c r="C29" s="142"/>
      <c r="D29" s="142"/>
      <c r="E29" s="142"/>
      <c r="F29" s="148"/>
      <c r="G29" s="148"/>
      <c r="H29" s="148"/>
      <c r="I29" s="148"/>
      <c r="J29" s="148"/>
      <c r="K29" s="148"/>
      <c r="L29" s="148"/>
      <c r="M29" s="148"/>
      <c r="N29" s="148"/>
      <c r="O29" s="148"/>
      <c r="P29" s="148"/>
      <c r="Q29" s="148"/>
      <c r="R29" s="148"/>
      <c r="S29" s="148"/>
      <c r="T29" s="148"/>
      <c r="U29" s="148"/>
      <c r="V29" s="148"/>
      <c r="W29" s="148"/>
      <c r="X29" s="148"/>
      <c r="Y29" s="148"/>
    </row>
    <row r="30" spans="1:25" s="156" customFormat="1">
      <c r="A30" s="185" t="s">
        <v>305</v>
      </c>
      <c r="B30" s="186"/>
      <c r="C30" s="186"/>
      <c r="D30" s="186"/>
      <c r="E30" s="186"/>
    </row>
    <row r="31" spans="1:25">
      <c r="A31" s="169" t="s">
        <v>334</v>
      </c>
      <c r="B31" s="142">
        <v>589</v>
      </c>
      <c r="C31" s="142">
        <v>2236</v>
      </c>
      <c r="D31" s="142">
        <v>325</v>
      </c>
      <c r="E31" s="142"/>
      <c r="F31" s="148"/>
      <c r="G31" s="148"/>
      <c r="H31" s="148"/>
      <c r="I31" s="148"/>
      <c r="J31" s="148"/>
      <c r="K31" s="148"/>
      <c r="L31" s="148"/>
      <c r="M31" s="148"/>
      <c r="N31" s="148"/>
      <c r="O31" s="148"/>
      <c r="P31" s="148"/>
      <c r="Q31" s="148"/>
      <c r="R31" s="148"/>
      <c r="S31" s="148"/>
      <c r="T31" s="148"/>
      <c r="U31" s="148"/>
      <c r="V31" s="148"/>
      <c r="W31" s="148"/>
      <c r="X31" s="148"/>
      <c r="Y31" s="148"/>
    </row>
    <row r="32" spans="1:25">
      <c r="A32" s="169" t="s">
        <v>19</v>
      </c>
      <c r="B32" s="142">
        <v>1</v>
      </c>
      <c r="C32" s="142">
        <v>-9</v>
      </c>
      <c r="D32" s="142">
        <v>0</v>
      </c>
      <c r="E32" s="142"/>
      <c r="F32" s="148"/>
      <c r="G32" s="148"/>
      <c r="H32" s="148"/>
      <c r="I32" s="148"/>
      <c r="J32" s="148"/>
      <c r="K32" s="148"/>
      <c r="L32" s="148"/>
      <c r="M32" s="148"/>
      <c r="N32" s="148"/>
      <c r="O32" s="148"/>
      <c r="P32" s="148"/>
      <c r="Q32" s="148"/>
      <c r="R32" s="148"/>
      <c r="S32" s="148"/>
      <c r="T32" s="148"/>
      <c r="U32" s="148"/>
      <c r="V32" s="148"/>
      <c r="W32" s="148"/>
      <c r="X32" s="148"/>
      <c r="Y32" s="148"/>
    </row>
    <row r="33" spans="1:25">
      <c r="A33" s="174"/>
      <c r="B33" s="142"/>
      <c r="C33" s="142"/>
      <c r="D33" s="142"/>
      <c r="E33" s="142"/>
      <c r="F33" s="148"/>
      <c r="G33" s="148"/>
      <c r="H33" s="148"/>
      <c r="I33" s="148"/>
      <c r="J33" s="148"/>
      <c r="K33" s="148"/>
      <c r="L33" s="148"/>
      <c r="M33" s="148"/>
      <c r="N33" s="148"/>
      <c r="O33" s="148"/>
      <c r="P33" s="148"/>
      <c r="Q33" s="148"/>
      <c r="R33" s="148"/>
      <c r="S33" s="148"/>
      <c r="T33" s="148"/>
      <c r="U33" s="148"/>
      <c r="V33" s="148"/>
      <c r="W33" s="148"/>
      <c r="X33" s="148"/>
      <c r="Y33" s="148"/>
    </row>
    <row r="34" spans="1:25" s="156" customFormat="1">
      <c r="A34" s="185" t="s">
        <v>189</v>
      </c>
      <c r="B34" s="186"/>
      <c r="C34" s="186"/>
      <c r="D34" s="186"/>
      <c r="E34" s="186"/>
    </row>
    <row r="35" spans="1:25">
      <c r="A35" s="169" t="s">
        <v>334</v>
      </c>
      <c r="B35" s="142">
        <v>654</v>
      </c>
      <c r="C35" s="142">
        <v>1763</v>
      </c>
      <c r="D35" s="142">
        <v>754</v>
      </c>
      <c r="E35" s="142"/>
      <c r="F35" s="148"/>
      <c r="G35" s="148"/>
      <c r="H35" s="148"/>
      <c r="I35" s="148"/>
      <c r="J35" s="148"/>
      <c r="K35" s="148"/>
      <c r="L35" s="148"/>
      <c r="M35" s="148"/>
      <c r="N35" s="148"/>
      <c r="O35" s="148"/>
      <c r="P35" s="148"/>
      <c r="Q35" s="148"/>
      <c r="R35" s="148"/>
      <c r="S35" s="148"/>
      <c r="T35" s="148"/>
      <c r="U35" s="148"/>
      <c r="V35" s="148"/>
      <c r="W35" s="148"/>
      <c r="X35" s="148"/>
      <c r="Y35" s="148"/>
    </row>
    <row r="36" spans="1:25">
      <c r="A36" s="174" t="s">
        <v>19</v>
      </c>
      <c r="B36" s="142">
        <v>1</v>
      </c>
      <c r="C36" s="142">
        <v>-9</v>
      </c>
      <c r="D36" s="142">
        <v>0</v>
      </c>
      <c r="E36" s="142"/>
      <c r="F36" s="148"/>
      <c r="G36" s="148"/>
      <c r="H36" s="148"/>
      <c r="I36" s="148"/>
      <c r="J36" s="148"/>
      <c r="K36" s="148"/>
      <c r="L36" s="148"/>
      <c r="M36" s="148"/>
      <c r="N36" s="148"/>
      <c r="O36" s="148"/>
      <c r="P36" s="148"/>
      <c r="Q36" s="148"/>
      <c r="R36" s="148"/>
      <c r="S36" s="148"/>
      <c r="T36" s="148"/>
      <c r="U36" s="148"/>
      <c r="V36" s="148"/>
      <c r="W36" s="148"/>
      <c r="X36" s="148"/>
      <c r="Y36" s="148"/>
    </row>
    <row r="37" spans="1:25">
      <c r="A37" s="169"/>
      <c r="B37" s="142"/>
      <c r="C37" s="142"/>
      <c r="D37" s="142"/>
      <c r="E37" s="142"/>
      <c r="F37" s="148"/>
      <c r="G37" s="148"/>
      <c r="H37" s="148"/>
      <c r="I37" s="148"/>
      <c r="J37" s="148"/>
      <c r="K37" s="148"/>
      <c r="L37" s="148"/>
      <c r="M37" s="148"/>
      <c r="N37" s="148"/>
      <c r="O37" s="148"/>
      <c r="P37" s="148"/>
      <c r="Q37" s="148"/>
      <c r="R37" s="148"/>
      <c r="S37" s="148"/>
      <c r="T37" s="148"/>
      <c r="U37" s="148"/>
      <c r="V37" s="148"/>
      <c r="W37" s="148"/>
      <c r="X37" s="148"/>
      <c r="Y37" s="148"/>
    </row>
    <row r="38" spans="1:25" s="156" customFormat="1">
      <c r="A38" s="185" t="s">
        <v>188</v>
      </c>
      <c r="B38" s="186"/>
      <c r="C38" s="186"/>
      <c r="D38" s="186"/>
      <c r="E38" s="186"/>
    </row>
    <row r="39" spans="1:25">
      <c r="A39" s="167" t="s">
        <v>365</v>
      </c>
      <c r="B39" s="146">
        <v>7.9890159866915367</v>
      </c>
      <c r="C39" s="146">
        <v>42.6</v>
      </c>
      <c r="D39" s="146">
        <v>4.76</v>
      </c>
      <c r="E39" s="146"/>
      <c r="F39" s="148"/>
      <c r="G39" s="148"/>
      <c r="H39" s="148"/>
      <c r="I39" s="148"/>
      <c r="J39" s="148"/>
      <c r="K39" s="148"/>
      <c r="L39" s="148"/>
      <c r="M39" s="148"/>
      <c r="N39" s="148"/>
      <c r="O39" s="148"/>
      <c r="P39" s="148"/>
      <c r="Q39" s="148"/>
      <c r="R39" s="148"/>
      <c r="S39" s="148"/>
      <c r="T39" s="148"/>
      <c r="U39" s="148"/>
      <c r="V39" s="148"/>
      <c r="W39" s="148"/>
      <c r="X39" s="148"/>
      <c r="Y39" s="148"/>
    </row>
    <row r="40" spans="1:25">
      <c r="A40" s="167" t="s">
        <v>366</v>
      </c>
      <c r="B40" s="146">
        <v>7.97</v>
      </c>
      <c r="C40" s="146">
        <v>42.400000000000006</v>
      </c>
      <c r="D40" s="146">
        <v>4.74</v>
      </c>
      <c r="E40" s="146"/>
      <c r="F40" s="148"/>
      <c r="G40" s="148"/>
      <c r="H40" s="148"/>
      <c r="I40" s="148"/>
      <c r="J40" s="148"/>
      <c r="K40" s="148"/>
      <c r="L40" s="148"/>
      <c r="M40" s="148"/>
      <c r="N40" s="148"/>
      <c r="O40" s="148"/>
      <c r="P40" s="148"/>
      <c r="Q40" s="148"/>
      <c r="R40" s="148"/>
      <c r="S40" s="148"/>
      <c r="T40" s="148"/>
      <c r="U40" s="148"/>
      <c r="V40" s="148"/>
      <c r="W40" s="148"/>
      <c r="X40" s="148"/>
      <c r="Y40" s="148"/>
    </row>
    <row r="41" spans="1:25">
      <c r="A41" s="169" t="s">
        <v>9</v>
      </c>
      <c r="B41" s="146">
        <v>8.77</v>
      </c>
      <c r="C41" s="146">
        <v>33.06</v>
      </c>
      <c r="D41" s="146">
        <v>4.2300000000000004</v>
      </c>
      <c r="E41" s="146"/>
      <c r="F41" s="148"/>
      <c r="G41" s="148"/>
      <c r="H41" s="148"/>
      <c r="I41" s="148"/>
      <c r="J41" s="148"/>
      <c r="K41" s="148"/>
      <c r="L41" s="148"/>
      <c r="M41" s="148"/>
      <c r="N41" s="148"/>
      <c r="O41" s="148"/>
      <c r="P41" s="148"/>
      <c r="Q41" s="148"/>
      <c r="R41" s="148"/>
      <c r="S41" s="148"/>
      <c r="T41" s="148"/>
      <c r="U41" s="148"/>
      <c r="V41" s="148"/>
      <c r="W41" s="148"/>
      <c r="X41" s="148"/>
      <c r="Y41" s="148"/>
    </row>
    <row r="42" spans="1:25">
      <c r="A42" s="169" t="s">
        <v>20</v>
      </c>
      <c r="B42" s="146">
        <v>8.74</v>
      </c>
      <c r="C42" s="146">
        <v>32.9</v>
      </c>
      <c r="D42" s="146">
        <v>4.21</v>
      </c>
      <c r="E42" s="146"/>
      <c r="F42" s="148"/>
      <c r="G42" s="148"/>
      <c r="H42" s="148"/>
      <c r="I42" s="148"/>
      <c r="J42" s="148"/>
      <c r="K42" s="148"/>
      <c r="L42" s="148"/>
      <c r="M42" s="148"/>
      <c r="N42" s="148"/>
      <c r="O42" s="148"/>
      <c r="P42" s="148"/>
      <c r="Q42" s="148"/>
      <c r="R42" s="148"/>
      <c r="S42" s="148"/>
      <c r="T42" s="148"/>
      <c r="U42" s="148"/>
      <c r="V42" s="148"/>
      <c r="W42" s="148"/>
      <c r="X42" s="148"/>
      <c r="Y42" s="148"/>
    </row>
    <row r="43" spans="1:25">
      <c r="A43" s="169"/>
      <c r="B43" s="142"/>
      <c r="C43" s="142"/>
      <c r="D43" s="142"/>
      <c r="E43" s="142"/>
      <c r="F43" s="148"/>
      <c r="G43" s="148"/>
      <c r="H43" s="148"/>
      <c r="I43" s="148"/>
      <c r="J43" s="148"/>
      <c r="K43" s="148"/>
      <c r="L43" s="148"/>
      <c r="M43" s="148"/>
      <c r="N43" s="148"/>
      <c r="O43" s="148"/>
      <c r="P43" s="148"/>
      <c r="Q43" s="148"/>
      <c r="R43" s="148"/>
      <c r="S43" s="148"/>
      <c r="T43" s="148"/>
      <c r="U43" s="148"/>
      <c r="V43" s="148"/>
      <c r="W43" s="148"/>
      <c r="X43" s="148"/>
      <c r="Y43" s="148"/>
    </row>
    <row r="44" spans="1:25" s="156" customFormat="1">
      <c r="A44" s="185" t="s">
        <v>367</v>
      </c>
      <c r="B44" s="186"/>
      <c r="C44" s="186"/>
      <c r="D44" s="186"/>
      <c r="E44" s="186"/>
    </row>
    <row r="45" spans="1:25">
      <c r="A45" s="169" t="s">
        <v>80</v>
      </c>
      <c r="B45" s="142">
        <v>67342244</v>
      </c>
      <c r="C45" s="142">
        <v>67347526</v>
      </c>
      <c r="D45" s="142">
        <v>77970071</v>
      </c>
      <c r="E45" s="142"/>
      <c r="F45" s="148"/>
      <c r="G45" s="148"/>
      <c r="H45" s="148"/>
      <c r="I45" s="148"/>
      <c r="J45" s="148"/>
      <c r="K45" s="148"/>
      <c r="L45" s="148"/>
      <c r="M45" s="148"/>
      <c r="N45" s="148"/>
      <c r="O45" s="148"/>
      <c r="P45" s="148"/>
      <c r="Q45" s="148"/>
      <c r="R45" s="148"/>
      <c r="S45" s="148"/>
      <c r="T45" s="148"/>
      <c r="U45" s="148"/>
      <c r="V45" s="148"/>
      <c r="W45" s="148"/>
      <c r="X45" s="148"/>
      <c r="Y45" s="148"/>
    </row>
    <row r="46" spans="1:25">
      <c r="A46" s="169" t="s">
        <v>81</v>
      </c>
      <c r="B46" s="142">
        <v>67279875.380821913</v>
      </c>
      <c r="C46" s="142">
        <v>67345231</v>
      </c>
      <c r="D46" s="142">
        <v>76731753</v>
      </c>
      <c r="E46" s="142"/>
      <c r="F46" s="148"/>
      <c r="G46" s="148"/>
      <c r="H46" s="148"/>
      <c r="I46" s="148"/>
      <c r="J46" s="148"/>
      <c r="K46" s="148"/>
      <c r="L46" s="148"/>
      <c r="M46" s="148"/>
      <c r="N46" s="148"/>
      <c r="O46" s="148"/>
      <c r="P46" s="148"/>
      <c r="Q46" s="148"/>
      <c r="R46" s="148"/>
      <c r="S46" s="148"/>
      <c r="T46" s="148"/>
      <c r="U46" s="148"/>
      <c r="V46" s="148"/>
      <c r="W46" s="148"/>
      <c r="X46" s="148"/>
      <c r="Y46" s="148"/>
    </row>
    <row r="47" spans="1:25">
      <c r="A47" s="169" t="s">
        <v>82</v>
      </c>
      <c r="B47" s="142">
        <v>67484564.942465752</v>
      </c>
      <c r="C47" s="142">
        <v>67664386</v>
      </c>
      <c r="D47" s="142">
        <v>77031536</v>
      </c>
      <c r="E47" s="142"/>
      <c r="F47" s="148"/>
      <c r="G47" s="148"/>
      <c r="H47" s="148"/>
      <c r="I47" s="148"/>
      <c r="J47" s="148"/>
      <c r="K47" s="148"/>
      <c r="L47" s="148"/>
      <c r="M47" s="148"/>
      <c r="N47" s="148"/>
      <c r="O47" s="148"/>
      <c r="P47" s="148"/>
      <c r="Q47" s="148"/>
      <c r="R47" s="148"/>
      <c r="S47" s="148"/>
      <c r="T47" s="148"/>
      <c r="U47" s="148"/>
      <c r="V47" s="148"/>
      <c r="W47" s="148"/>
      <c r="X47" s="148"/>
      <c r="Y47" s="148"/>
    </row>
    <row r="48" spans="1:25">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row>
    <row r="49" spans="1: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row>
    <row r="50" spans="1:25">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row>
    <row r="51" spans="1:25">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row>
    <row r="52" spans="1:25">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row>
    <row r="53" spans="1:25">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row>
    <row r="54" spans="1:25">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row>
    <row r="55" spans="1:25">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row>
    <row r="56" spans="1:25">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row>
    <row r="57" spans="1:25">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row>
    <row r="58" spans="1:25">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row>
    <row r="59" spans="1:25">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row>
    <row r="60" spans="1:25">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row>
    <row r="61" spans="1:25">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row>
    <row r="62" spans="1:25">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row>
    <row r="63" spans="1:25">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row>
    <row r="64" spans="1:25">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row>
    <row r="65" spans="1:25">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row>
    <row r="66" spans="1:25">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row>
    <row r="67" spans="1:25">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row>
    <row r="68" spans="1:25">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row>
    <row r="69" spans="1:25">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row>
    <row r="70" spans="1:25">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row>
    <row r="71" spans="1:25">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row>
    <row r="72" spans="1:25">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sheetData>
  <pageMargins left="0.7" right="0.7" top="0.75" bottom="0.75" header="0.3" footer="0.3"/>
  <pageSetup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sheetView>
  </sheetViews>
  <sheetFormatPr defaultColWidth="8.81640625" defaultRowHeight="13"/>
  <cols>
    <col min="1" max="1" width="57.54296875" style="122" bestFit="1" customWidth="1"/>
    <col min="2" max="7" width="12.1796875" style="122" customWidth="1"/>
    <col min="8" max="8" width="11.453125" style="122" customWidth="1"/>
    <col min="9" max="16384" width="8.81640625" style="122"/>
  </cols>
  <sheetData>
    <row r="1" spans="1:134" s="156" customFormat="1">
      <c r="A1" s="219" t="s">
        <v>271</v>
      </c>
      <c r="B1" s="219"/>
      <c r="C1" s="219"/>
      <c r="D1" s="219"/>
      <c r="E1" s="219"/>
      <c r="F1" s="219"/>
      <c r="G1" s="219"/>
      <c r="H1" s="219"/>
      <c r="I1" s="229"/>
      <c r="J1" s="229"/>
      <c r="K1" s="229"/>
      <c r="L1" s="229"/>
      <c r="M1" s="229"/>
      <c r="N1" s="229"/>
    </row>
    <row r="2" spans="1:134" s="156" customFormat="1" ht="13.5" thickBot="1">
      <c r="A2" s="221" t="s">
        <v>275</v>
      </c>
      <c r="B2" s="221"/>
      <c r="C2" s="230"/>
      <c r="D2" s="230"/>
      <c r="E2" s="230"/>
      <c r="F2" s="221"/>
      <c r="G2" s="230"/>
      <c r="H2" s="230"/>
      <c r="I2" s="229"/>
      <c r="J2" s="229"/>
      <c r="K2" s="229"/>
      <c r="L2" s="229"/>
      <c r="M2" s="229"/>
      <c r="N2" s="229"/>
    </row>
    <row r="3" spans="1:134" s="156" customFormat="1" ht="14" thickTop="1" thickBot="1">
      <c r="A3" s="230" t="s">
        <v>230</v>
      </c>
      <c r="B3" s="255" t="s">
        <v>326</v>
      </c>
      <c r="C3" s="257" t="s">
        <v>316</v>
      </c>
      <c r="D3" s="257" t="s">
        <v>317</v>
      </c>
      <c r="E3" s="257" t="s">
        <v>359</v>
      </c>
      <c r="F3" s="255" t="s">
        <v>430</v>
      </c>
      <c r="G3" s="257" t="s">
        <v>481</v>
      </c>
      <c r="H3" s="257" t="s">
        <v>514</v>
      </c>
      <c r="I3" s="229"/>
      <c r="J3" s="229"/>
      <c r="K3" s="229"/>
      <c r="L3" s="229"/>
      <c r="M3" s="229"/>
      <c r="N3" s="229"/>
    </row>
    <row r="4" spans="1:134" s="156" customFormat="1" ht="13.5" thickTop="1">
      <c r="A4" s="254" t="s">
        <v>21</v>
      </c>
      <c r="B4" s="256"/>
      <c r="C4" s="256"/>
      <c r="D4" s="256"/>
      <c r="E4" s="256"/>
      <c r="F4" s="256"/>
      <c r="G4" s="256"/>
      <c r="H4" s="256"/>
    </row>
    <row r="5" spans="1:134">
      <c r="A5" s="138" t="s">
        <v>310</v>
      </c>
      <c r="B5" s="248">
        <v>3029</v>
      </c>
      <c r="C5" s="248">
        <v>3036</v>
      </c>
      <c r="D5" s="248">
        <v>3405</v>
      </c>
      <c r="E5" s="248">
        <v>3384</v>
      </c>
      <c r="F5" s="248">
        <v>1998</v>
      </c>
      <c r="G5" s="248">
        <v>1981</v>
      </c>
      <c r="H5" s="2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38" t="s">
        <v>129</v>
      </c>
      <c r="B6" s="248">
        <v>140</v>
      </c>
      <c r="C6" s="248">
        <v>120</v>
      </c>
      <c r="D6" s="248">
        <v>152</v>
      </c>
      <c r="E6" s="248">
        <v>165</v>
      </c>
      <c r="F6" s="248">
        <v>96</v>
      </c>
      <c r="G6" s="248">
        <v>163</v>
      </c>
      <c r="H6" s="2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c r="A7" s="138" t="s">
        <v>318</v>
      </c>
      <c r="B7" s="248" t="s">
        <v>298</v>
      </c>
      <c r="C7" s="248" t="s">
        <v>298</v>
      </c>
      <c r="D7" s="248" t="s">
        <v>298</v>
      </c>
      <c r="E7" s="248">
        <v>566</v>
      </c>
      <c r="F7" s="248">
        <v>360</v>
      </c>
      <c r="G7" s="248">
        <v>321</v>
      </c>
      <c r="H7" s="2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c r="A8" s="138" t="s">
        <v>26</v>
      </c>
      <c r="B8" s="248">
        <v>22</v>
      </c>
      <c r="C8" s="248">
        <v>24</v>
      </c>
      <c r="D8" s="248">
        <v>20</v>
      </c>
      <c r="E8" s="248">
        <v>142</v>
      </c>
      <c r="F8" s="248">
        <v>1720</v>
      </c>
      <c r="G8" s="248">
        <v>1328</v>
      </c>
      <c r="H8" s="2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38" t="s">
        <v>319</v>
      </c>
      <c r="B9" s="248" t="s">
        <v>298</v>
      </c>
      <c r="C9" s="248" t="s">
        <v>298</v>
      </c>
      <c r="D9" s="248" t="s">
        <v>298</v>
      </c>
      <c r="E9" s="248">
        <v>192</v>
      </c>
      <c r="F9" s="248">
        <v>150</v>
      </c>
      <c r="G9" s="248">
        <v>127</v>
      </c>
      <c r="H9" s="2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38" t="s">
        <v>185</v>
      </c>
      <c r="B10" s="248">
        <v>143</v>
      </c>
      <c r="C10" s="248">
        <v>138</v>
      </c>
      <c r="D10" s="248">
        <v>127</v>
      </c>
      <c r="E10" s="248">
        <v>171</v>
      </c>
      <c r="F10" s="248">
        <v>176</v>
      </c>
      <c r="G10" s="248">
        <v>144</v>
      </c>
      <c r="H10" s="2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s="156" customFormat="1">
      <c r="A11" s="155" t="s">
        <v>29</v>
      </c>
      <c r="B11" s="253">
        <v>3334</v>
      </c>
      <c r="C11" s="253">
        <v>3317</v>
      </c>
      <c r="D11" s="253">
        <v>3704</v>
      </c>
      <c r="E11" s="253">
        <v>4621</v>
      </c>
      <c r="F11" s="253">
        <v>4501</v>
      </c>
      <c r="G11" s="253">
        <v>4064</v>
      </c>
      <c r="H11" s="253"/>
    </row>
    <row r="12" spans="1:134">
      <c r="A12" s="133"/>
      <c r="B12" s="249"/>
      <c r="C12" s="249"/>
      <c r="D12" s="249"/>
      <c r="E12" s="249"/>
      <c r="F12" s="249"/>
      <c r="G12" s="249"/>
      <c r="H12" s="249"/>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s="156" customFormat="1">
      <c r="A13" s="155" t="s">
        <v>30</v>
      </c>
      <c r="B13" s="253"/>
      <c r="C13" s="253"/>
      <c r="D13" s="253"/>
      <c r="E13" s="253"/>
      <c r="F13" s="253"/>
      <c r="G13" s="253"/>
      <c r="H13" s="253"/>
    </row>
    <row r="14" spans="1:134">
      <c r="A14" s="138" t="s">
        <v>395</v>
      </c>
      <c r="B14" s="248">
        <v>1567</v>
      </c>
      <c r="C14" s="248">
        <v>2042</v>
      </c>
      <c r="D14" s="248">
        <v>2428</v>
      </c>
      <c r="E14" s="248">
        <v>2551</v>
      </c>
      <c r="F14" s="248">
        <v>2614</v>
      </c>
      <c r="G14" s="248">
        <v>3543</v>
      </c>
      <c r="H14" s="2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38" t="s">
        <v>111</v>
      </c>
      <c r="B15" s="248">
        <v>1055</v>
      </c>
      <c r="C15" s="248">
        <v>1017</v>
      </c>
      <c r="D15" s="248">
        <v>1224</v>
      </c>
      <c r="E15" s="248">
        <v>1112</v>
      </c>
      <c r="F15" s="248">
        <v>789</v>
      </c>
      <c r="G15" s="248">
        <v>847</v>
      </c>
      <c r="H15" s="2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38" t="s">
        <v>319</v>
      </c>
      <c r="B16" s="248" t="s">
        <v>298</v>
      </c>
      <c r="C16" s="248" t="s">
        <v>298</v>
      </c>
      <c r="D16" s="248" t="s">
        <v>298</v>
      </c>
      <c r="E16" s="248">
        <v>34</v>
      </c>
      <c r="F16" s="248">
        <v>30</v>
      </c>
      <c r="G16" s="248">
        <v>31</v>
      </c>
      <c r="H16" s="2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38" t="s">
        <v>112</v>
      </c>
      <c r="B17" s="248">
        <v>3029</v>
      </c>
      <c r="C17" s="248">
        <v>3517</v>
      </c>
      <c r="D17" s="248">
        <v>3951</v>
      </c>
      <c r="E17" s="248">
        <v>4609</v>
      </c>
      <c r="F17" s="248">
        <v>3998</v>
      </c>
      <c r="G17" s="248">
        <v>4990</v>
      </c>
      <c r="H17" s="2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69" t="s">
        <v>85</v>
      </c>
      <c r="B18" s="248">
        <v>833</v>
      </c>
      <c r="C18" s="248">
        <v>422</v>
      </c>
      <c r="D18" s="248">
        <v>467</v>
      </c>
      <c r="E18" s="248">
        <v>532</v>
      </c>
      <c r="F18" s="248">
        <v>682</v>
      </c>
      <c r="G18" s="248">
        <v>350</v>
      </c>
      <c r="H18" s="2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69" t="s">
        <v>32</v>
      </c>
      <c r="B19" s="248">
        <v>33</v>
      </c>
      <c r="C19" s="248">
        <v>89</v>
      </c>
      <c r="D19" s="248">
        <v>428</v>
      </c>
      <c r="E19" s="248">
        <v>1238</v>
      </c>
      <c r="F19" s="248">
        <v>2036</v>
      </c>
      <c r="G19" s="248">
        <v>5702</v>
      </c>
      <c r="H19" s="2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69" t="s">
        <v>448</v>
      </c>
      <c r="B20" s="248"/>
      <c r="C20" s="248"/>
      <c r="D20" s="248"/>
      <c r="E20" s="248"/>
      <c r="F20" s="248">
        <v>1299</v>
      </c>
      <c r="G20" s="248">
        <v>0</v>
      </c>
      <c r="H20" s="2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s="156" customFormat="1">
      <c r="A21" s="185" t="s">
        <v>33</v>
      </c>
      <c r="B21" s="253">
        <v>6517</v>
      </c>
      <c r="C21" s="253">
        <v>7086</v>
      </c>
      <c r="D21" s="253">
        <v>8498</v>
      </c>
      <c r="E21" s="253">
        <v>10077</v>
      </c>
      <c r="F21" s="253">
        <v>11449</v>
      </c>
      <c r="G21" s="253">
        <v>15463</v>
      </c>
      <c r="H21" s="253"/>
    </row>
    <row r="22" spans="1:134" s="156" customFormat="1">
      <c r="A22" s="185" t="s">
        <v>34</v>
      </c>
      <c r="B22" s="253">
        <v>9851</v>
      </c>
      <c r="C22" s="253">
        <v>10403</v>
      </c>
      <c r="D22" s="253">
        <v>12202</v>
      </c>
      <c r="E22" s="253">
        <v>14697</v>
      </c>
      <c r="F22" s="253">
        <v>15949</v>
      </c>
      <c r="G22" s="253">
        <v>19527</v>
      </c>
      <c r="H22" s="253"/>
    </row>
    <row r="23" spans="1:134">
      <c r="A23" s="169"/>
      <c r="B23" s="248"/>
      <c r="C23" s="248"/>
      <c r="D23" s="248"/>
      <c r="E23" s="248"/>
      <c r="F23" s="248"/>
      <c r="G23" s="248"/>
      <c r="H23" s="2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s="156" customFormat="1">
      <c r="A24" s="185" t="s">
        <v>35</v>
      </c>
      <c r="B24" s="253"/>
      <c r="C24" s="253"/>
      <c r="D24" s="253"/>
      <c r="E24" s="253"/>
      <c r="F24" s="253"/>
      <c r="G24" s="253"/>
      <c r="H24" s="253"/>
    </row>
    <row r="25" spans="1:134">
      <c r="A25" s="169" t="s">
        <v>35</v>
      </c>
      <c r="B25" s="248">
        <v>1967</v>
      </c>
      <c r="C25" s="248">
        <v>2563</v>
      </c>
      <c r="D25" s="248">
        <v>581</v>
      </c>
      <c r="E25" s="248">
        <v>1434</v>
      </c>
      <c r="F25" s="248">
        <v>3236</v>
      </c>
      <c r="G25" s="248">
        <v>8323</v>
      </c>
      <c r="H25" s="2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69" t="s">
        <v>19</v>
      </c>
      <c r="B26" s="248">
        <v>3</v>
      </c>
      <c r="C26" s="248">
        <v>10</v>
      </c>
      <c r="D26" s="248">
        <v>16</v>
      </c>
      <c r="E26" s="248">
        <v>7</v>
      </c>
      <c r="F26" s="248">
        <v>1</v>
      </c>
      <c r="G26" s="248">
        <v>0</v>
      </c>
      <c r="H26" s="2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s="156" customFormat="1">
      <c r="A27" s="185" t="s">
        <v>37</v>
      </c>
      <c r="B27" s="253">
        <v>1970</v>
      </c>
      <c r="C27" s="253">
        <v>2573</v>
      </c>
      <c r="D27" s="253">
        <v>597</v>
      </c>
      <c r="E27" s="253">
        <v>1442</v>
      </c>
      <c r="F27" s="253">
        <v>3237</v>
      </c>
      <c r="G27" s="253">
        <v>8323</v>
      </c>
      <c r="H27" s="253"/>
    </row>
    <row r="28" spans="1:134" s="156" customFormat="1">
      <c r="A28" s="185" t="s">
        <v>113</v>
      </c>
      <c r="B28" s="253"/>
      <c r="C28" s="253"/>
      <c r="D28" s="253"/>
      <c r="E28" s="253"/>
      <c r="F28" s="253"/>
      <c r="G28" s="253"/>
      <c r="H28" s="253"/>
    </row>
    <row r="29" spans="1:134">
      <c r="A29" s="169" t="s">
        <v>76</v>
      </c>
      <c r="B29" s="248" t="s">
        <v>298</v>
      </c>
      <c r="C29" s="248" t="s">
        <v>298</v>
      </c>
      <c r="D29" s="248" t="s">
        <v>298</v>
      </c>
      <c r="E29" s="248">
        <v>1800</v>
      </c>
      <c r="F29" s="248">
        <v>3300</v>
      </c>
      <c r="G29" s="248">
        <v>2500</v>
      </c>
      <c r="H29" s="2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69" t="s">
        <v>320</v>
      </c>
      <c r="B30" s="248" t="s">
        <v>298</v>
      </c>
      <c r="C30" s="248" t="s">
        <v>298</v>
      </c>
      <c r="D30" s="248" t="s">
        <v>298</v>
      </c>
      <c r="E30" s="248">
        <v>691</v>
      </c>
      <c r="F30" s="248">
        <v>462</v>
      </c>
      <c r="G30" s="248">
        <v>416</v>
      </c>
      <c r="H30" s="2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69" t="s">
        <v>115</v>
      </c>
      <c r="B31" s="248">
        <v>288</v>
      </c>
      <c r="C31" s="248">
        <v>268</v>
      </c>
      <c r="D31" s="248">
        <v>171</v>
      </c>
      <c r="E31" s="248">
        <v>275</v>
      </c>
      <c r="F31" s="248">
        <v>137</v>
      </c>
      <c r="G31" s="248">
        <v>157</v>
      </c>
      <c r="H31" s="2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69" t="s">
        <v>117</v>
      </c>
      <c r="B32" s="248">
        <v>468</v>
      </c>
      <c r="C32" s="248">
        <v>342</v>
      </c>
      <c r="D32" s="248">
        <v>324</v>
      </c>
      <c r="E32" s="248">
        <v>316</v>
      </c>
      <c r="F32" s="248">
        <v>360</v>
      </c>
      <c r="G32" s="248">
        <v>238</v>
      </c>
      <c r="H32" s="2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s="156" customFormat="1">
      <c r="A33" s="185" t="s">
        <v>45</v>
      </c>
      <c r="B33" s="253">
        <v>755</v>
      </c>
      <c r="C33" s="253">
        <v>609</v>
      </c>
      <c r="D33" s="253">
        <v>495</v>
      </c>
      <c r="E33" s="253">
        <v>3082</v>
      </c>
      <c r="F33" s="253">
        <v>4259</v>
      </c>
      <c r="G33" s="253">
        <v>3311</v>
      </c>
      <c r="H33" s="253"/>
    </row>
    <row r="34" spans="1:134" s="156" customFormat="1">
      <c r="A34" s="185" t="s">
        <v>46</v>
      </c>
      <c r="B34" s="253"/>
      <c r="C34" s="253"/>
      <c r="D34" s="253"/>
      <c r="E34" s="253"/>
      <c r="F34" s="253"/>
      <c r="G34" s="253"/>
      <c r="H34" s="253"/>
    </row>
    <row r="35" spans="1:134">
      <c r="A35" s="169" t="s">
        <v>75</v>
      </c>
      <c r="B35" s="248" t="s">
        <v>298</v>
      </c>
      <c r="C35" s="248" t="s">
        <v>298</v>
      </c>
      <c r="D35" s="248" t="s">
        <v>298</v>
      </c>
      <c r="E35" s="248">
        <v>2980</v>
      </c>
      <c r="F35" s="248">
        <v>1260</v>
      </c>
      <c r="G35" s="248">
        <v>800</v>
      </c>
      <c r="H35" s="2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74" t="s">
        <v>321</v>
      </c>
      <c r="B36" s="248" t="s">
        <v>298</v>
      </c>
      <c r="C36" s="248" t="s">
        <v>298</v>
      </c>
      <c r="D36" s="248" t="s">
        <v>298</v>
      </c>
      <c r="E36" s="248">
        <v>132</v>
      </c>
      <c r="F36" s="248">
        <v>104</v>
      </c>
      <c r="G36" s="248">
        <v>106</v>
      </c>
      <c r="H36" s="2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69" t="s">
        <v>115</v>
      </c>
      <c r="B37" s="248">
        <v>122</v>
      </c>
      <c r="C37" s="248">
        <v>170</v>
      </c>
      <c r="D37" s="248">
        <v>138</v>
      </c>
      <c r="E37" s="248">
        <v>139</v>
      </c>
      <c r="F37" s="248">
        <v>185</v>
      </c>
      <c r="G37" s="248">
        <v>215</v>
      </c>
      <c r="H37" s="2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69" t="s">
        <v>114</v>
      </c>
      <c r="B38" s="248">
        <v>6112</v>
      </c>
      <c r="C38" s="248">
        <v>5942</v>
      </c>
      <c r="D38" s="248">
        <v>6600</v>
      </c>
      <c r="E38" s="248">
        <v>6923</v>
      </c>
      <c r="F38" s="248">
        <v>6124</v>
      </c>
      <c r="G38" s="248">
        <v>6772</v>
      </c>
      <c r="H38" s="2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t="s">
        <v>116</v>
      </c>
      <c r="B39" s="248">
        <v>892</v>
      </c>
      <c r="C39" s="248">
        <v>1110</v>
      </c>
      <c r="D39" s="248">
        <v>4372</v>
      </c>
      <c r="E39" s="248" t="s">
        <v>298</v>
      </c>
      <c r="F39" s="248" t="s">
        <v>298</v>
      </c>
      <c r="G39" s="248" t="s">
        <v>298</v>
      </c>
      <c r="H39" s="2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69" t="s">
        <v>171</v>
      </c>
      <c r="B40" s="248"/>
      <c r="C40" s="248"/>
      <c r="D40" s="248"/>
      <c r="E40" s="248"/>
      <c r="F40" s="248">
        <v>781</v>
      </c>
      <c r="G40" s="248">
        <v>0</v>
      </c>
      <c r="H40" s="2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s="156" customFormat="1">
      <c r="A41" s="185" t="s">
        <v>50</v>
      </c>
      <c r="B41" s="253">
        <v>7126</v>
      </c>
      <c r="C41" s="253">
        <v>7221</v>
      </c>
      <c r="D41" s="253">
        <v>11110</v>
      </c>
      <c r="E41" s="253">
        <v>10174</v>
      </c>
      <c r="F41" s="253">
        <v>8454</v>
      </c>
      <c r="G41" s="253">
        <v>7893</v>
      </c>
      <c r="H41" s="253"/>
    </row>
    <row r="42" spans="1:134" s="156" customFormat="1">
      <c r="A42" s="185" t="s">
        <v>51</v>
      </c>
      <c r="B42" s="253">
        <v>7881</v>
      </c>
      <c r="C42" s="253">
        <v>7830</v>
      </c>
      <c r="D42" s="253">
        <v>11605</v>
      </c>
      <c r="E42" s="253">
        <v>13256</v>
      </c>
      <c r="F42" s="253">
        <v>12713</v>
      </c>
      <c r="G42" s="253">
        <v>11204</v>
      </c>
      <c r="H42" s="253"/>
    </row>
    <row r="43" spans="1:134" s="156" customFormat="1">
      <c r="A43" s="185" t="s">
        <v>52</v>
      </c>
      <c r="B43" s="253">
        <v>9851</v>
      </c>
      <c r="C43" s="253">
        <v>10403</v>
      </c>
      <c r="D43" s="253">
        <v>12202</v>
      </c>
      <c r="E43" s="253">
        <v>14697</v>
      </c>
      <c r="F43" s="253">
        <v>15949</v>
      </c>
      <c r="G43" s="253">
        <v>19527</v>
      </c>
      <c r="H43" s="253"/>
    </row>
    <row r="44" spans="1:134">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298"/>
      <c r="B45" s="298"/>
      <c r="C45" s="298"/>
      <c r="D45" s="29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298"/>
      <c r="B46" s="298"/>
      <c r="C46" s="298"/>
      <c r="D46" s="29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298"/>
      <c r="B47" s="298"/>
      <c r="C47" s="298"/>
      <c r="D47" s="29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mergeCells count="1">
    <mergeCell ref="A45:D47"/>
  </mergeCells>
  <phoneticPr fontId="25" type="noConversion"/>
  <pageMargins left="0.7" right="0.7" top="0.75" bottom="0.75" header="0.3" footer="0.3"/>
  <pageSetup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0.249977111117893"/>
    <pageSetUpPr fitToPage="1"/>
  </sheetPr>
  <dimension ref="A1:ED653"/>
  <sheetViews>
    <sheetView showGridLines="0" view="pageBreakPreview" zoomScale="80" zoomScaleNormal="80" zoomScaleSheetLayoutView="80" workbookViewId="0"/>
  </sheetViews>
  <sheetFormatPr defaultColWidth="8.81640625" defaultRowHeight="13"/>
  <cols>
    <col min="1" max="1" width="57.54296875" style="122" customWidth="1"/>
    <col min="2" max="7" width="11.81640625" style="122" customWidth="1"/>
    <col min="8" max="8" width="12.453125" style="122" customWidth="1"/>
    <col min="9" max="16384" width="8.81640625" style="122"/>
  </cols>
  <sheetData>
    <row r="1" spans="1:134" s="229" customFormat="1">
      <c r="A1" s="219" t="s">
        <v>273</v>
      </c>
      <c r="B1" s="219"/>
      <c r="C1" s="219"/>
      <c r="D1" s="219"/>
      <c r="E1" s="219"/>
      <c r="F1" s="219"/>
      <c r="G1" s="219"/>
      <c r="H1" s="219"/>
    </row>
    <row r="2" spans="1:134" s="229" customFormat="1" ht="13.5" thickBot="1">
      <c r="A2" s="221" t="s">
        <v>270</v>
      </c>
      <c r="B2" s="221"/>
      <c r="C2" s="221"/>
      <c r="D2" s="221"/>
      <c r="E2" s="221"/>
      <c r="F2" s="221"/>
      <c r="G2" s="221"/>
      <c r="H2" s="221"/>
    </row>
    <row r="3" spans="1:134" s="229" customFormat="1" ht="14" thickTop="1" thickBot="1">
      <c r="A3" s="232" t="s">
        <v>230</v>
      </c>
      <c r="B3" s="264" t="s">
        <v>326</v>
      </c>
      <c r="C3" s="264" t="s">
        <v>316</v>
      </c>
      <c r="D3" s="264" t="s">
        <v>317</v>
      </c>
      <c r="E3" s="264" t="s">
        <v>359</v>
      </c>
      <c r="F3" s="264" t="s">
        <v>430</v>
      </c>
      <c r="G3" s="264" t="s">
        <v>481</v>
      </c>
      <c r="H3" s="264" t="s">
        <v>514</v>
      </c>
    </row>
    <row r="4" spans="1:134" s="229" customFormat="1" ht="13.5" thickTop="1">
      <c r="A4" s="258" t="s">
        <v>299</v>
      </c>
      <c r="B4" s="259">
        <v>1028</v>
      </c>
      <c r="C4" s="260">
        <v>1970</v>
      </c>
      <c r="D4" s="261">
        <v>2573</v>
      </c>
      <c r="E4" s="261">
        <v>597</v>
      </c>
      <c r="F4" s="261">
        <f>+E14</f>
        <v>1442</v>
      </c>
      <c r="G4" s="261">
        <v>3237</v>
      </c>
      <c r="H4" s="261">
        <v>8323</v>
      </c>
    </row>
    <row r="5" spans="1:134">
      <c r="A5" s="138" t="s">
        <v>99</v>
      </c>
      <c r="B5" s="147">
        <v>931</v>
      </c>
      <c r="C5" s="147">
        <v>1294</v>
      </c>
      <c r="D5" s="147">
        <v>1292</v>
      </c>
      <c r="E5" s="147">
        <v>590</v>
      </c>
      <c r="F5" s="147">
        <v>2226</v>
      </c>
      <c r="G5" s="147">
        <v>325</v>
      </c>
      <c r="H5" s="147"/>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38" t="s">
        <v>288</v>
      </c>
      <c r="B6" s="147">
        <v>-335</v>
      </c>
      <c r="C6" s="147">
        <v>-126</v>
      </c>
      <c r="D6" s="147">
        <v>114</v>
      </c>
      <c r="E6" s="147">
        <v>65</v>
      </c>
      <c r="F6" s="147">
        <v>-472</v>
      </c>
      <c r="G6" s="147">
        <v>429</v>
      </c>
      <c r="H6" s="147"/>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s="229" customFormat="1">
      <c r="A7" s="262" t="s">
        <v>289</v>
      </c>
      <c r="B7" s="263">
        <v>596</v>
      </c>
      <c r="C7" s="263">
        <v>1168</v>
      </c>
      <c r="D7" s="263">
        <v>1406</v>
      </c>
      <c r="E7" s="263">
        <v>655</v>
      </c>
      <c r="F7" s="263">
        <v>1754</v>
      </c>
      <c r="G7" s="263">
        <v>754</v>
      </c>
      <c r="H7" s="263"/>
    </row>
    <row r="8" spans="1:134">
      <c r="A8" s="138"/>
      <c r="B8" s="147"/>
      <c r="C8" s="147"/>
      <c r="D8" s="147"/>
      <c r="E8" s="147"/>
      <c r="F8" s="147"/>
      <c r="G8" s="147"/>
      <c r="H8" s="147"/>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38" t="s">
        <v>300</v>
      </c>
      <c r="B9" s="147">
        <v>18</v>
      </c>
      <c r="C9" s="147">
        <v>51</v>
      </c>
      <c r="D9" s="147">
        <v>20</v>
      </c>
      <c r="E9" s="147">
        <v>15</v>
      </c>
      <c r="F9" s="147">
        <v>21</v>
      </c>
      <c r="G9" s="147">
        <v>30</v>
      </c>
      <c r="H9" s="147"/>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38" t="s">
        <v>301</v>
      </c>
      <c r="B10" s="147">
        <v>0</v>
      </c>
      <c r="C10" s="147">
        <v>0</v>
      </c>
      <c r="D10" s="147">
        <v>2000</v>
      </c>
      <c r="E10" s="147">
        <v>620</v>
      </c>
      <c r="F10" s="147">
        <v>0</v>
      </c>
      <c r="G10" s="147">
        <v>4303</v>
      </c>
      <c r="H10" s="147"/>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38" t="s">
        <v>446</v>
      </c>
      <c r="B11" s="147">
        <v>327</v>
      </c>
      <c r="C11" s="147">
        <v>-615</v>
      </c>
      <c r="D11" s="147">
        <v>-5400</v>
      </c>
      <c r="E11" s="147">
        <v>-7</v>
      </c>
      <c r="F11" s="147">
        <v>18</v>
      </c>
      <c r="G11" s="147">
        <v>-1</v>
      </c>
      <c r="H11" s="147"/>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38" t="s">
        <v>338</v>
      </c>
      <c r="B12" s="147"/>
      <c r="C12" s="147"/>
      <c r="D12" s="147"/>
      <c r="E12" s="147">
        <v>-438</v>
      </c>
      <c r="F12" s="147">
        <v>0</v>
      </c>
      <c r="G12" s="147">
        <v>0</v>
      </c>
      <c r="H12" s="147"/>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c r="A13" s="138" t="s">
        <v>447</v>
      </c>
      <c r="B13" s="147">
        <v>1</v>
      </c>
      <c r="C13" s="147">
        <v>-1</v>
      </c>
      <c r="D13" s="147">
        <v>-1</v>
      </c>
      <c r="E13" s="147">
        <v>0</v>
      </c>
      <c r="F13" s="147">
        <v>2</v>
      </c>
      <c r="G13" s="147">
        <v>0</v>
      </c>
      <c r="H13" s="147"/>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s="229" customFormat="1">
      <c r="A14" s="262" t="s">
        <v>303</v>
      </c>
      <c r="B14" s="263">
        <v>1970</v>
      </c>
      <c r="C14" s="263">
        <v>2573</v>
      </c>
      <c r="D14" s="263">
        <v>597</v>
      </c>
      <c r="E14" s="263">
        <v>1442</v>
      </c>
      <c r="F14" s="263">
        <v>3237</v>
      </c>
      <c r="G14" s="263">
        <v>8323</v>
      </c>
      <c r="H14" s="263"/>
    </row>
    <row r="15" spans="1:134">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38"/>
      <c r="B16" s="152"/>
      <c r="C16" s="152"/>
      <c r="D16" s="152"/>
      <c r="E16" s="152"/>
      <c r="F16" s="152"/>
      <c r="G16" s="152"/>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row>
    <row r="29" spans="1:134">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honeticPr fontId="25" type="noConversion"/>
  <pageMargins left="0.7" right="0.7" top="0.75" bottom="0.75" header="0.3" footer="0.3"/>
  <pageSetup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210</v>
      </c>
      <c r="B1" s="55"/>
      <c r="C1" s="54"/>
      <c r="D1" s="54"/>
      <c r="E1" s="54"/>
    </row>
    <row r="2" spans="1:5">
      <c r="A2" s="56"/>
      <c r="B2" s="54"/>
      <c r="C2" s="54"/>
      <c r="D2" s="54"/>
      <c r="E2" s="54"/>
    </row>
    <row r="3" spans="1:5" ht="15" thickBot="1">
      <c r="A3" s="57"/>
      <c r="B3" s="54"/>
      <c r="C3" s="54"/>
      <c r="D3" s="54"/>
      <c r="E3" s="54"/>
    </row>
    <row r="4" spans="1:5" ht="23" thickBot="1">
      <c r="A4" s="6" t="s">
        <v>182</v>
      </c>
      <c r="B4" s="17" t="s">
        <v>201</v>
      </c>
      <c r="C4" s="17" t="s">
        <v>253</v>
      </c>
      <c r="D4" s="17" t="s">
        <v>215</v>
      </c>
      <c r="E4" s="17" t="s">
        <v>252</v>
      </c>
    </row>
    <row r="5" spans="1:5" ht="15" thickTop="1">
      <c r="A5" s="58" t="s">
        <v>4</v>
      </c>
      <c r="B5" s="59">
        <v>17537.113000000001</v>
      </c>
      <c r="C5" s="59" t="e">
        <f>+#REF!</f>
        <v>#REF!</v>
      </c>
      <c r="D5" s="59">
        <f>+'IB6-IB8'!D4</f>
        <v>190.49600000000001</v>
      </c>
      <c r="E5" s="59" t="e">
        <f>+B5-C5+D5</f>
        <v>#REF!</v>
      </c>
    </row>
    <row r="6" spans="1:5">
      <c r="A6" s="58" t="s">
        <v>176</v>
      </c>
      <c r="B6" s="59">
        <v>1584</v>
      </c>
      <c r="C6" s="59" t="e">
        <f>+#REF!</f>
        <v>#REF!</v>
      </c>
      <c r="D6" s="59">
        <f>+'IB6-IB8'!D10</f>
        <v>-14.960000000000008</v>
      </c>
      <c r="E6" s="59" t="e">
        <f>+B6-C6+D6</f>
        <v>#REF!</v>
      </c>
    </row>
    <row r="7" spans="1:5">
      <c r="A7" s="58" t="s">
        <v>177</v>
      </c>
      <c r="B7" s="59">
        <v>1263.6489999999999</v>
      </c>
      <c r="C7" s="59" t="e">
        <f>+#REF!</f>
        <v>#REF!</v>
      </c>
      <c r="D7" s="59">
        <f>+D6</f>
        <v>-14.960000000000008</v>
      </c>
      <c r="E7" s="59" t="e">
        <f>+B7-C7+D7</f>
        <v>#REF!</v>
      </c>
    </row>
    <row r="8" spans="1:5" ht="15" thickBot="1">
      <c r="A8" s="74" t="s">
        <v>211</v>
      </c>
      <c r="B8" s="60"/>
      <c r="C8" s="60"/>
      <c r="D8" s="60"/>
      <c r="E8" s="60"/>
    </row>
    <row r="9" spans="1:5" ht="33.5" thickBot="1">
      <c r="A9" s="6" t="s">
        <v>182</v>
      </c>
      <c r="B9" s="17" t="s">
        <v>196</v>
      </c>
      <c r="C9" s="17" t="s">
        <v>254</v>
      </c>
      <c r="D9" s="17" t="s">
        <v>215</v>
      </c>
      <c r="E9" s="17" t="s">
        <v>252</v>
      </c>
    </row>
    <row r="10" spans="1:5" ht="15" thickTop="1">
      <c r="A10" s="58" t="s">
        <v>4</v>
      </c>
      <c r="B10" s="98">
        <v>14367</v>
      </c>
      <c r="C10" s="59" t="e">
        <f>+#REF!</f>
        <v>#REF!</v>
      </c>
      <c r="D10" s="59">
        <f>+'IB6-IB8'!K4</f>
        <v>65.426999999999992</v>
      </c>
      <c r="E10" s="59" t="e">
        <f>+B10-C10+D10</f>
        <v>#REF!</v>
      </c>
    </row>
    <row r="11" spans="1:5">
      <c r="A11" s="58" t="s">
        <v>176</v>
      </c>
      <c r="B11" s="98">
        <v>1323</v>
      </c>
      <c r="C11" s="59">
        <v>1177</v>
      </c>
      <c r="D11" s="59">
        <f>+'IB6-IB8'!K10</f>
        <v>-8.9040000000000123</v>
      </c>
      <c r="E11" s="59">
        <f>+B11-C11+D11</f>
        <v>137.09599999999998</v>
      </c>
    </row>
    <row r="12" spans="1:5">
      <c r="A12" s="58" t="s">
        <v>177</v>
      </c>
      <c r="B12" s="98">
        <v>1004</v>
      </c>
      <c r="C12" s="59" t="e">
        <f>+#REF!-#REF!</f>
        <v>#REF!</v>
      </c>
      <c r="D12" s="59">
        <f>+'IB6-IB8'!K10</f>
        <v>-8.9040000000000123</v>
      </c>
      <c r="E12" s="59" t="e">
        <f>+B12-C12+D12</f>
        <v>#REF!</v>
      </c>
    </row>
    <row r="13" spans="1:5">
      <c r="A13" s="74" t="s">
        <v>211</v>
      </c>
      <c r="B13" s="60"/>
      <c r="C13" s="60"/>
      <c r="D13" s="60"/>
      <c r="E13" s="60"/>
    </row>
    <row r="14" spans="1:5">
      <c r="A14" s="58"/>
      <c r="B14" s="59"/>
      <c r="C14" s="59"/>
      <c r="D14" s="59"/>
      <c r="E14" s="59"/>
    </row>
    <row r="15" spans="1:5" ht="15">
      <c r="A15" s="294" t="s">
        <v>241</v>
      </c>
      <c r="B15" s="294"/>
      <c r="C15" s="294"/>
      <c r="D15" s="294"/>
      <c r="E15" s="294"/>
    </row>
    <row r="16" spans="1:5" ht="15">
      <c r="A16" s="295" t="s">
        <v>243</v>
      </c>
      <c r="B16" s="295"/>
      <c r="C16" s="295"/>
      <c r="D16" s="295"/>
      <c r="E16" s="295"/>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sheetView>
  </sheetViews>
  <sheetFormatPr defaultColWidth="8.81640625" defaultRowHeight="13"/>
  <cols>
    <col min="1" max="1" width="57.54296875" style="122" customWidth="1"/>
    <col min="2" max="7" width="10.453125" style="122" customWidth="1"/>
    <col min="8" max="16384" width="8.81640625" style="122"/>
  </cols>
  <sheetData>
    <row r="1" spans="1:134" s="229" customFormat="1">
      <c r="A1" s="219" t="s">
        <v>276</v>
      </c>
      <c r="B1" s="219"/>
      <c r="C1" s="219"/>
      <c r="D1" s="219"/>
      <c r="E1" s="219"/>
      <c r="F1" s="219"/>
      <c r="G1" s="219"/>
      <c r="H1" s="219"/>
    </row>
    <row r="2" spans="1:134" s="229" customFormat="1" ht="13.5" thickBot="1">
      <c r="A2" s="221" t="s">
        <v>270</v>
      </c>
      <c r="B2" s="221"/>
      <c r="C2" s="221"/>
      <c r="D2" s="221"/>
      <c r="E2" s="221"/>
      <c r="F2" s="221"/>
      <c r="G2" s="221"/>
      <c r="H2" s="221"/>
    </row>
    <row r="3" spans="1:134" s="229" customFormat="1" ht="14" thickTop="1" thickBot="1">
      <c r="A3" s="232" t="s">
        <v>230</v>
      </c>
      <c r="B3" s="233">
        <v>2016</v>
      </c>
      <c r="C3" s="233">
        <v>2017</v>
      </c>
      <c r="D3" s="233">
        <v>2018</v>
      </c>
      <c r="E3" s="233">
        <v>2019</v>
      </c>
      <c r="F3" s="233">
        <v>2020</v>
      </c>
      <c r="G3" s="233">
        <v>2021</v>
      </c>
      <c r="H3" s="233">
        <v>2022</v>
      </c>
    </row>
    <row r="4" spans="1:134" ht="13.5" thickTop="1">
      <c r="A4" s="174" t="s">
        <v>120</v>
      </c>
      <c r="B4" s="176">
        <v>931</v>
      </c>
      <c r="C4" s="176">
        <v>1294</v>
      </c>
      <c r="D4" s="176">
        <v>1292</v>
      </c>
      <c r="E4" s="176">
        <v>590</v>
      </c>
      <c r="F4" s="176">
        <v>2226</v>
      </c>
      <c r="G4" s="176">
        <v>325</v>
      </c>
      <c r="H4" s="176"/>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row>
    <row r="5" spans="1:134">
      <c r="A5" s="174" t="s">
        <v>439</v>
      </c>
      <c r="B5" s="176"/>
      <c r="C5" s="176"/>
      <c r="D5" s="176"/>
      <c r="E5" s="176"/>
      <c r="F5" s="176">
        <v>1200</v>
      </c>
      <c r="G5" s="176">
        <v>500</v>
      </c>
      <c r="H5" s="176"/>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74" t="s">
        <v>277</v>
      </c>
      <c r="B6" s="176">
        <v>141</v>
      </c>
      <c r="C6" s="176">
        <v>164</v>
      </c>
      <c r="D6" s="176">
        <v>208</v>
      </c>
      <c r="E6" s="176">
        <v>875</v>
      </c>
      <c r="F6" s="176">
        <v>1201.8609999999999</v>
      </c>
      <c r="G6" s="176">
        <v>326.2</v>
      </c>
      <c r="H6" s="176"/>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c r="A7" s="174" t="s">
        <v>125</v>
      </c>
      <c r="B7" s="176">
        <v>-119</v>
      </c>
      <c r="C7" s="176">
        <v>-42</v>
      </c>
      <c r="D7" s="176">
        <v>-5</v>
      </c>
      <c r="E7" s="176">
        <v>-72</v>
      </c>
      <c r="F7" s="176">
        <v>-2428.3760000000002</v>
      </c>
      <c r="G7" s="176">
        <v>142.69999999999999</v>
      </c>
      <c r="H7" s="176"/>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s="156" customFormat="1">
      <c r="A8" s="189" t="s">
        <v>8</v>
      </c>
      <c r="B8" s="190">
        <v>953</v>
      </c>
      <c r="C8" s="190">
        <v>1417</v>
      </c>
      <c r="D8" s="190">
        <v>1496</v>
      </c>
      <c r="E8" s="190">
        <v>1393</v>
      </c>
      <c r="F8" s="190">
        <v>2200.4849999999997</v>
      </c>
      <c r="G8" s="190">
        <v>1294</v>
      </c>
      <c r="H8" s="190"/>
    </row>
    <row r="9" spans="1:134">
      <c r="A9" s="174" t="s">
        <v>53</v>
      </c>
      <c r="B9" s="176">
        <v>-369</v>
      </c>
      <c r="C9" s="176">
        <v>-695</v>
      </c>
      <c r="D9" s="176">
        <v>-380</v>
      </c>
      <c r="E9" s="176">
        <v>-791</v>
      </c>
      <c r="F9" s="176">
        <v>-673.72799999999984</v>
      </c>
      <c r="G9" s="176">
        <v>-817</v>
      </c>
      <c r="H9" s="176"/>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s="156" customFormat="1">
      <c r="A10" s="189" t="s">
        <v>278</v>
      </c>
      <c r="B10" s="190">
        <v>584</v>
      </c>
      <c r="C10" s="190">
        <v>722</v>
      </c>
      <c r="D10" s="190">
        <v>1116</v>
      </c>
      <c r="E10" s="190">
        <v>602</v>
      </c>
      <c r="F10" s="190">
        <v>1526.4030000000002</v>
      </c>
      <c r="G10" s="190">
        <v>476.84199999999998</v>
      </c>
      <c r="H10" s="190"/>
    </row>
    <row r="11" spans="1:134">
      <c r="A11" s="174"/>
      <c r="B11" s="176"/>
      <c r="C11" s="176"/>
      <c r="D11" s="176"/>
      <c r="E11" s="176"/>
      <c r="F11" s="176"/>
      <c r="G11" s="176"/>
      <c r="H11" s="176"/>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74" t="s">
        <v>279</v>
      </c>
      <c r="B12" s="176">
        <v>-2</v>
      </c>
      <c r="C12" s="176">
        <v>-62</v>
      </c>
      <c r="D12" s="176">
        <v>-19</v>
      </c>
      <c r="E12" s="176">
        <v>-15</v>
      </c>
      <c r="F12" s="176">
        <v>0</v>
      </c>
      <c r="G12" s="176">
        <v>0</v>
      </c>
      <c r="H12" s="176"/>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c r="A13" s="174" t="s">
        <v>280</v>
      </c>
      <c r="B13" s="176">
        <v>0</v>
      </c>
      <c r="C13" s="176">
        <v>0</v>
      </c>
      <c r="D13" s="176">
        <v>0</v>
      </c>
      <c r="E13" s="176">
        <v>0</v>
      </c>
      <c r="F13" s="176">
        <v>-222.017</v>
      </c>
      <c r="G13" s="176">
        <v>443</v>
      </c>
      <c r="H13" s="176"/>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c r="A14" s="174" t="s">
        <v>281</v>
      </c>
      <c r="B14" s="176">
        <v>-180</v>
      </c>
      <c r="C14" s="176">
        <v>-154</v>
      </c>
      <c r="D14" s="176">
        <v>-550</v>
      </c>
      <c r="E14" s="176">
        <v>-176</v>
      </c>
      <c r="F14" s="176">
        <v>-147.398</v>
      </c>
      <c r="G14" s="176">
        <v>-215.5</v>
      </c>
      <c r="H14" s="176"/>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74" t="s">
        <v>122</v>
      </c>
      <c r="B15" s="176">
        <v>23</v>
      </c>
      <c r="C15" s="176">
        <v>16</v>
      </c>
      <c r="D15" s="176">
        <v>2</v>
      </c>
      <c r="E15" s="176">
        <v>-99</v>
      </c>
      <c r="F15" s="176">
        <v>1.7409999999999997</v>
      </c>
      <c r="G15" s="176">
        <v>16</v>
      </c>
      <c r="H15" s="176"/>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s="156" customFormat="1">
      <c r="A16" s="189" t="s">
        <v>282</v>
      </c>
      <c r="B16" s="190">
        <v>-159</v>
      </c>
      <c r="C16" s="190">
        <v>-200</v>
      </c>
      <c r="D16" s="190">
        <v>-567</v>
      </c>
      <c r="E16" s="190">
        <v>-290</v>
      </c>
      <c r="F16" s="190">
        <v>-366.67399999999998</v>
      </c>
      <c r="G16" s="190">
        <v>243</v>
      </c>
      <c r="H16" s="190"/>
    </row>
    <row r="17" spans="1:134">
      <c r="A17" s="174"/>
      <c r="B17" s="176"/>
      <c r="C17" s="176"/>
      <c r="D17" s="176"/>
      <c r="E17" s="176"/>
      <c r="F17" s="176"/>
      <c r="G17" s="176"/>
      <c r="H17" s="176"/>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74" t="s">
        <v>469</v>
      </c>
      <c r="B18" s="176">
        <v>0</v>
      </c>
      <c r="C18" s="176">
        <v>0</v>
      </c>
      <c r="D18" s="176">
        <v>0</v>
      </c>
      <c r="E18" s="176">
        <v>2300</v>
      </c>
      <c r="F18" s="176">
        <v>1500.068</v>
      </c>
      <c r="G18" s="176">
        <v>-800</v>
      </c>
      <c r="H18" s="176"/>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74" t="s">
        <v>340</v>
      </c>
      <c r="B19" s="176">
        <v>0</v>
      </c>
      <c r="C19" s="176">
        <v>0</v>
      </c>
      <c r="D19" s="176">
        <v>0</v>
      </c>
      <c r="E19" s="176">
        <v>2480</v>
      </c>
      <c r="F19" s="176">
        <v>-1720</v>
      </c>
      <c r="G19" s="176">
        <v>-460</v>
      </c>
      <c r="H19" s="176"/>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74" t="s">
        <v>332</v>
      </c>
      <c r="B20" s="176">
        <v>0</v>
      </c>
      <c r="C20" s="176">
        <v>0</v>
      </c>
      <c r="D20" s="176">
        <v>0</v>
      </c>
      <c r="E20" s="176">
        <v>33</v>
      </c>
      <c r="F20" s="176">
        <v>32.400999999999996</v>
      </c>
      <c r="G20" s="176">
        <v>32.9</v>
      </c>
      <c r="H20" s="176"/>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74" t="s">
        <v>322</v>
      </c>
      <c r="B21" s="176">
        <v>0</v>
      </c>
      <c r="C21" s="176">
        <v>0</v>
      </c>
      <c r="D21" s="176">
        <v>0</v>
      </c>
      <c r="E21" s="176">
        <v>-121</v>
      </c>
      <c r="F21" s="176">
        <v>-135.23000000000002</v>
      </c>
      <c r="G21" s="176">
        <v>-116</v>
      </c>
      <c r="H21" s="176"/>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74" t="s">
        <v>283</v>
      </c>
      <c r="B22" s="176">
        <v>-803</v>
      </c>
      <c r="C22" s="176">
        <v>154</v>
      </c>
      <c r="D22" s="176">
        <v>3171</v>
      </c>
      <c r="E22" s="176">
        <v>-4474</v>
      </c>
      <c r="F22" s="176">
        <v>0</v>
      </c>
      <c r="G22" s="176">
        <v>0</v>
      </c>
      <c r="H22" s="176"/>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74" t="s">
        <v>362</v>
      </c>
      <c r="B23" s="176">
        <v>0</v>
      </c>
      <c r="C23" s="176">
        <v>0</v>
      </c>
      <c r="D23" s="176">
        <v>0</v>
      </c>
      <c r="E23" s="176">
        <v>620</v>
      </c>
      <c r="F23" s="176">
        <v>0</v>
      </c>
      <c r="G23" s="176">
        <v>4292</v>
      </c>
      <c r="H23" s="176"/>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74" t="s">
        <v>61</v>
      </c>
      <c r="B24" s="176">
        <v>327</v>
      </c>
      <c r="C24" s="176">
        <v>-616</v>
      </c>
      <c r="D24" s="176">
        <v>-3310</v>
      </c>
      <c r="E24" s="176">
        <v>-438</v>
      </c>
      <c r="F24" s="176">
        <v>0</v>
      </c>
      <c r="G24" s="176">
        <v>0</v>
      </c>
      <c r="H24" s="176"/>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74" t="s">
        <v>62</v>
      </c>
      <c r="B25" s="176">
        <v>0</v>
      </c>
      <c r="C25" s="176">
        <v>-4</v>
      </c>
      <c r="D25" s="176">
        <v>-70</v>
      </c>
      <c r="E25" s="176">
        <v>75</v>
      </c>
      <c r="F25" s="176">
        <v>22.009999999999998</v>
      </c>
      <c r="G25" s="176">
        <v>-39</v>
      </c>
      <c r="H25" s="176"/>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s="156" customFormat="1">
      <c r="A26" s="189" t="s">
        <v>63</v>
      </c>
      <c r="B26" s="190">
        <v>-476</v>
      </c>
      <c r="C26" s="190">
        <v>-466</v>
      </c>
      <c r="D26" s="190">
        <v>-209</v>
      </c>
      <c r="E26" s="190">
        <v>475</v>
      </c>
      <c r="F26" s="190">
        <v>-300.74900000000002</v>
      </c>
      <c r="G26" s="190">
        <v>2910</v>
      </c>
      <c r="H26" s="190"/>
    </row>
    <row r="27" spans="1:134">
      <c r="A27" s="174"/>
      <c r="B27" s="176"/>
      <c r="C27" s="176"/>
      <c r="D27" s="176"/>
      <c r="E27" s="176"/>
      <c r="F27" s="176"/>
      <c r="G27" s="176"/>
      <c r="H27" s="176"/>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s="156" customFormat="1">
      <c r="A28" s="189" t="s">
        <v>66</v>
      </c>
      <c r="B28" s="190">
        <v>-51</v>
      </c>
      <c r="C28" s="190">
        <v>56</v>
      </c>
      <c r="D28" s="190">
        <v>339</v>
      </c>
      <c r="E28" s="190">
        <v>787</v>
      </c>
      <c r="F28" s="190">
        <v>857.98000000000013</v>
      </c>
      <c r="G28" s="190">
        <v>3630</v>
      </c>
      <c r="H28" s="190"/>
    </row>
    <row r="29" spans="1:134">
      <c r="A29" s="174"/>
      <c r="B29" s="176"/>
      <c r="C29" s="176"/>
      <c r="D29" s="176"/>
      <c r="E29" s="176"/>
      <c r="F29" s="176"/>
      <c r="G29" s="176"/>
      <c r="H29" s="176"/>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s="156" customFormat="1">
      <c r="A30" s="189" t="s">
        <v>284</v>
      </c>
      <c r="B30" s="190">
        <v>84</v>
      </c>
      <c r="C30" s="190">
        <v>33</v>
      </c>
      <c r="D30" s="190">
        <v>89</v>
      </c>
      <c r="E30" s="190">
        <v>428</v>
      </c>
      <c r="F30" s="190">
        <v>1238</v>
      </c>
      <c r="G30" s="190">
        <v>2040</v>
      </c>
      <c r="H30" s="190"/>
    </row>
    <row r="31" spans="1:134">
      <c r="A31" s="174" t="s">
        <v>68</v>
      </c>
      <c r="B31" s="176">
        <v>0</v>
      </c>
      <c r="C31" s="176">
        <v>0</v>
      </c>
      <c r="D31" s="176">
        <v>0</v>
      </c>
      <c r="E31" s="176">
        <v>23</v>
      </c>
      <c r="F31" s="176">
        <f>-60+4</f>
        <v>-56</v>
      </c>
      <c r="G31" s="176">
        <v>32</v>
      </c>
      <c r="H31" s="176"/>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s="156" customFormat="1">
      <c r="A32" s="189" t="s">
        <v>285</v>
      </c>
      <c r="B32" s="190">
        <v>33</v>
      </c>
      <c r="C32" s="190">
        <v>89</v>
      </c>
      <c r="D32" s="190">
        <v>428</v>
      </c>
      <c r="E32" s="190">
        <v>1238</v>
      </c>
      <c r="F32" s="190">
        <v>2040</v>
      </c>
      <c r="G32" s="190">
        <v>5702</v>
      </c>
      <c r="H32" s="190"/>
    </row>
    <row r="33" spans="1:134">
      <c r="A33" s="174"/>
      <c r="B33" s="142"/>
      <c r="C33" s="142"/>
      <c r="D33" s="142"/>
      <c r="E33" s="142"/>
      <c r="F33" s="142"/>
      <c r="G33" s="142"/>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74"/>
      <c r="B34" s="142"/>
      <c r="C34" s="142"/>
      <c r="D34" s="142"/>
      <c r="E34" s="142"/>
      <c r="F34" s="142"/>
      <c r="G34" s="142"/>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74"/>
      <c r="B35" s="142"/>
      <c r="C35" s="142"/>
      <c r="D35" s="142"/>
      <c r="E35" s="142"/>
      <c r="F35" s="142"/>
      <c r="G35" s="142"/>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74"/>
      <c r="B36" s="142"/>
      <c r="C36" s="142"/>
      <c r="D36" s="142"/>
      <c r="E36" s="142"/>
      <c r="F36" s="142"/>
      <c r="G36" s="142"/>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74"/>
      <c r="B37" s="142"/>
      <c r="C37" s="142"/>
      <c r="D37" s="142"/>
      <c r="E37" s="142"/>
      <c r="F37" s="142"/>
      <c r="G37" s="142"/>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74"/>
      <c r="B38" s="142"/>
      <c r="C38" s="142"/>
      <c r="D38" s="142"/>
      <c r="E38" s="142"/>
      <c r="F38" s="142"/>
      <c r="G38" s="142"/>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c r="B39" s="142"/>
      <c r="C39" s="142"/>
      <c r="D39" s="142"/>
      <c r="E39" s="142"/>
      <c r="F39" s="142"/>
      <c r="G39" s="142"/>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69"/>
      <c r="B40" s="142"/>
      <c r="C40" s="142"/>
      <c r="D40" s="142"/>
      <c r="E40" s="142"/>
      <c r="F40" s="142"/>
      <c r="G40" s="142"/>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69"/>
      <c r="B41" s="146"/>
      <c r="C41" s="146"/>
      <c r="D41" s="146"/>
      <c r="E41" s="146"/>
      <c r="F41" s="146"/>
      <c r="G41" s="146"/>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69"/>
      <c r="B42" s="146"/>
      <c r="C42" s="146"/>
      <c r="D42" s="146"/>
      <c r="E42" s="146"/>
      <c r="F42" s="146"/>
      <c r="G42" s="146"/>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69"/>
      <c r="B43" s="142"/>
      <c r="C43" s="142"/>
      <c r="D43" s="142"/>
      <c r="E43" s="142"/>
      <c r="F43" s="142"/>
      <c r="G43" s="142"/>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69"/>
      <c r="B44" s="142"/>
      <c r="C44" s="142"/>
      <c r="D44" s="142"/>
      <c r="E44" s="142"/>
      <c r="F44" s="142"/>
      <c r="G44" s="142"/>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69"/>
      <c r="B45" s="142"/>
      <c r="C45" s="142"/>
      <c r="D45" s="142"/>
      <c r="E45" s="142"/>
      <c r="F45" s="142"/>
      <c r="G45" s="142"/>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69"/>
      <c r="B46" s="142"/>
      <c r="C46" s="142"/>
      <c r="D46" s="142"/>
      <c r="E46" s="142"/>
      <c r="F46" s="142"/>
      <c r="G46" s="142"/>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69"/>
      <c r="B47" s="142"/>
      <c r="C47" s="252"/>
      <c r="D47" s="252"/>
      <c r="E47" s="252"/>
      <c r="F47" s="252"/>
      <c r="G47" s="252"/>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ageMargins left="0.7" right="0.7" top="0.75" bottom="0.75" header="0.3" footer="0.3"/>
  <pageSetup scale="7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row>
    <row r="2" spans="1:134">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row>
    <row r="3" spans="1:134">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row>
    <row r="4" spans="1:134">
      <c r="A4" s="19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row>
    <row r="5" spans="1:134">
      <c r="A5" s="19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row>
    <row r="6" spans="1:134">
      <c r="A6" s="191"/>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row>
    <row r="7" spans="1:134">
      <c r="A7" s="191"/>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row>
    <row r="8" spans="1:134">
      <c r="A8" s="19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row>
    <row r="9" spans="1:134">
      <c r="A9" s="19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row>
    <row r="10" spans="1:134">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row>
    <row r="11" spans="1:134">
      <c r="A11" s="19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row>
    <row r="12" spans="1:134">
      <c r="A12" s="19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row>
    <row r="13" spans="1:134">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row>
    <row r="14" spans="1:134">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row>
    <row r="15" spans="1:134">
      <c r="A15" s="191"/>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row>
    <row r="16" spans="1:134">
      <c r="A16" s="19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row>
    <row r="17" spans="1:134">
      <c r="A17" s="19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191"/>
      <c r="DA17" s="191"/>
      <c r="DB17" s="191"/>
      <c r="DC17" s="191"/>
      <c r="DD17" s="191"/>
      <c r="DE17" s="191"/>
      <c r="DF17" s="191"/>
      <c r="DG17" s="191"/>
      <c r="DH17" s="191"/>
      <c r="DI17" s="191"/>
      <c r="DJ17" s="191"/>
      <c r="DK17" s="191"/>
      <c r="DL17" s="191"/>
      <c r="DM17" s="191"/>
      <c r="DN17" s="191"/>
      <c r="DO17" s="191"/>
      <c r="DP17" s="191"/>
      <c r="DQ17" s="191"/>
      <c r="DR17" s="191"/>
      <c r="DS17" s="191"/>
      <c r="DT17" s="191"/>
      <c r="DU17" s="191"/>
      <c r="DV17" s="191"/>
      <c r="DW17" s="191"/>
      <c r="DX17" s="191"/>
      <c r="DY17" s="191"/>
      <c r="DZ17" s="191"/>
      <c r="EA17" s="191"/>
      <c r="EB17" s="191"/>
      <c r="EC17" s="191"/>
      <c r="ED17" s="191"/>
    </row>
    <row r="18" spans="1:134">
      <c r="A18" s="19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row>
    <row r="19" spans="1:134">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1"/>
      <c r="DI19" s="191"/>
      <c r="DJ19" s="191"/>
      <c r="DK19" s="191"/>
      <c r="DL19" s="191"/>
      <c r="DM19" s="191"/>
      <c r="DN19" s="191"/>
      <c r="DO19" s="191"/>
      <c r="DP19" s="191"/>
      <c r="DQ19" s="191"/>
      <c r="DR19" s="191"/>
      <c r="DS19" s="191"/>
      <c r="DT19" s="191"/>
      <c r="DU19" s="191"/>
      <c r="DV19" s="191"/>
      <c r="DW19" s="191"/>
      <c r="DX19" s="191"/>
      <c r="DY19" s="191"/>
      <c r="DZ19" s="191"/>
      <c r="EA19" s="191"/>
      <c r="EB19" s="191"/>
      <c r="EC19" s="191"/>
      <c r="ED19" s="191"/>
    </row>
    <row r="20" spans="1:134">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row>
    <row r="21" spans="1:134">
      <c r="A21" s="19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row>
    <row r="22" spans="1:134">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1"/>
      <c r="DT22" s="191"/>
      <c r="DU22" s="191"/>
      <c r="DV22" s="191"/>
      <c r="DW22" s="191"/>
      <c r="DX22" s="191"/>
      <c r="DY22" s="191"/>
      <c r="DZ22" s="191"/>
      <c r="EA22" s="191"/>
      <c r="EB22" s="191"/>
      <c r="EC22" s="191"/>
      <c r="ED22" s="191"/>
    </row>
    <row r="23" spans="1:134">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row>
    <row r="24" spans="1:134">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row>
    <row r="25" spans="1:134">
      <c r="A25" s="19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row>
    <row r="26" spans="1:134">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1"/>
      <c r="DI26" s="191"/>
      <c r="DJ26" s="191"/>
      <c r="DK26" s="191"/>
      <c r="DL26" s="191"/>
      <c r="DM26" s="191"/>
      <c r="DN26" s="191"/>
      <c r="DO26" s="191"/>
      <c r="DP26" s="191"/>
      <c r="DQ26" s="191"/>
      <c r="DR26" s="191"/>
      <c r="DS26" s="191"/>
      <c r="DT26" s="191"/>
      <c r="DU26" s="191"/>
      <c r="DV26" s="191"/>
      <c r="DW26" s="191"/>
      <c r="DX26" s="191"/>
      <c r="DY26" s="191"/>
      <c r="DZ26" s="191"/>
      <c r="EA26" s="191"/>
      <c r="EB26" s="191"/>
      <c r="EC26" s="191"/>
      <c r="ED26" s="191"/>
    </row>
    <row r="27" spans="1:134">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row>
    <row r="28" spans="1:134">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1"/>
      <c r="DI28" s="191"/>
      <c r="DJ28" s="191"/>
      <c r="DK28" s="191"/>
      <c r="DL28" s="191"/>
      <c r="DM28" s="191"/>
      <c r="DN28" s="191"/>
      <c r="DO28" s="191"/>
      <c r="DP28" s="191"/>
      <c r="DQ28" s="191"/>
      <c r="DR28" s="191"/>
      <c r="DS28" s="191"/>
      <c r="DT28" s="191"/>
      <c r="DU28" s="191"/>
      <c r="DV28" s="191"/>
      <c r="DW28" s="191"/>
      <c r="DX28" s="191"/>
      <c r="DY28" s="191"/>
      <c r="DZ28" s="191"/>
      <c r="EA28" s="191"/>
      <c r="EB28" s="191"/>
      <c r="EC28" s="191"/>
      <c r="ED28" s="191"/>
    </row>
    <row r="29" spans="1:134">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1"/>
      <c r="DT29" s="191"/>
      <c r="DU29" s="191"/>
      <c r="DV29" s="191"/>
      <c r="DW29" s="191"/>
      <c r="DX29" s="191"/>
      <c r="DY29" s="191"/>
      <c r="DZ29" s="191"/>
      <c r="EA29" s="191"/>
      <c r="EB29" s="191"/>
      <c r="EC29" s="191"/>
      <c r="ED29" s="191"/>
    </row>
    <row r="30" spans="1:134">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row>
    <row r="31" spans="1:134">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1"/>
      <c r="DX31" s="191"/>
      <c r="DY31" s="191"/>
      <c r="DZ31" s="191"/>
      <c r="EA31" s="191"/>
      <c r="EB31" s="191"/>
      <c r="EC31" s="191"/>
      <c r="ED31" s="191"/>
    </row>
    <row r="32" spans="1:134">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1"/>
      <c r="DI32" s="191"/>
      <c r="DJ32" s="191"/>
      <c r="DK32" s="191"/>
      <c r="DL32" s="191"/>
      <c r="DM32" s="191"/>
      <c r="DN32" s="191"/>
      <c r="DO32" s="191"/>
      <c r="DP32" s="191"/>
      <c r="DQ32" s="191"/>
      <c r="DR32" s="191"/>
      <c r="DS32" s="191"/>
      <c r="DT32" s="191"/>
      <c r="DU32" s="191"/>
      <c r="DV32" s="191"/>
      <c r="DW32" s="191"/>
      <c r="DX32" s="191"/>
      <c r="DY32" s="191"/>
      <c r="DZ32" s="191"/>
      <c r="EA32" s="191"/>
      <c r="EB32" s="191"/>
      <c r="EC32" s="191"/>
      <c r="ED32" s="191"/>
    </row>
    <row r="33" spans="1:134">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191"/>
      <c r="DC33" s="191"/>
      <c r="DD33" s="191"/>
      <c r="DE33" s="191"/>
      <c r="DF33" s="191"/>
      <c r="DG33" s="191"/>
      <c r="DH33" s="191"/>
      <c r="DI33" s="191"/>
      <c r="DJ33" s="191"/>
      <c r="DK33" s="191"/>
      <c r="DL33" s="191"/>
      <c r="DM33" s="191"/>
      <c r="DN33" s="191"/>
      <c r="DO33" s="191"/>
      <c r="DP33" s="191"/>
      <c r="DQ33" s="191"/>
      <c r="DR33" s="191"/>
      <c r="DS33" s="191"/>
      <c r="DT33" s="191"/>
      <c r="DU33" s="191"/>
      <c r="DV33" s="191"/>
      <c r="DW33" s="191"/>
      <c r="DX33" s="191"/>
      <c r="DY33" s="191"/>
      <c r="DZ33" s="191"/>
      <c r="EA33" s="191"/>
      <c r="EB33" s="191"/>
      <c r="EC33" s="191"/>
      <c r="ED33" s="191"/>
    </row>
    <row r="34" spans="1:134">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row>
    <row r="35" spans="1:134">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row>
    <row r="36" spans="1:134">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row>
    <row r="37" spans="1:134">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row>
    <row r="38" spans="1:134">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row>
    <row r="39" spans="1:134">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row>
    <row r="40" spans="1:134">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row>
    <row r="41" spans="1:134">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row>
    <row r="42" spans="1:134">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1"/>
      <c r="DI42" s="191"/>
      <c r="DJ42" s="191"/>
      <c r="DK42" s="191"/>
      <c r="DL42" s="191"/>
      <c r="DM42" s="191"/>
      <c r="DN42" s="191"/>
      <c r="DO42" s="191"/>
      <c r="DP42" s="191"/>
      <c r="DQ42" s="191"/>
      <c r="DR42" s="191"/>
      <c r="DS42" s="191"/>
      <c r="DT42" s="191"/>
      <c r="DU42" s="191"/>
      <c r="DV42" s="191"/>
      <c r="DW42" s="191"/>
      <c r="DX42" s="191"/>
      <c r="DY42" s="191"/>
      <c r="DZ42" s="191"/>
      <c r="EA42" s="191"/>
      <c r="EB42" s="191"/>
      <c r="EC42" s="191"/>
      <c r="ED42" s="191"/>
    </row>
    <row r="43" spans="1:134">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row>
    <row r="44" spans="1:134">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row>
    <row r="45" spans="1:134">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191"/>
      <c r="DC45" s="191"/>
      <c r="DD45" s="191"/>
      <c r="DE45" s="191"/>
      <c r="DF45" s="191"/>
      <c r="DG45" s="191"/>
      <c r="DH45" s="191"/>
      <c r="DI45" s="191"/>
      <c r="DJ45" s="191"/>
      <c r="DK45" s="191"/>
      <c r="DL45" s="191"/>
      <c r="DM45" s="191"/>
      <c r="DN45" s="191"/>
      <c r="DO45" s="191"/>
      <c r="DP45" s="191"/>
      <c r="DQ45" s="191"/>
      <c r="DR45" s="191"/>
      <c r="DS45" s="191"/>
      <c r="DT45" s="191"/>
      <c r="DU45" s="191"/>
      <c r="DV45" s="191"/>
      <c r="DW45" s="191"/>
      <c r="DX45" s="191"/>
      <c r="DY45" s="191"/>
      <c r="DZ45" s="191"/>
      <c r="EA45" s="191"/>
      <c r="EB45" s="191"/>
      <c r="EC45" s="191"/>
      <c r="ED45" s="191"/>
    </row>
    <row r="46" spans="1:134">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1"/>
      <c r="DX46" s="191"/>
      <c r="DY46" s="191"/>
      <c r="DZ46" s="191"/>
      <c r="EA46" s="191"/>
      <c r="EB46" s="191"/>
      <c r="EC46" s="191"/>
      <c r="ED46" s="191"/>
    </row>
    <row r="47" spans="1:134">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191"/>
      <c r="DC47" s="191"/>
      <c r="DD47" s="191"/>
      <c r="DE47" s="191"/>
      <c r="DF47" s="191"/>
      <c r="DG47" s="191"/>
      <c r="DH47" s="191"/>
      <c r="DI47" s="191"/>
      <c r="DJ47" s="191"/>
      <c r="DK47" s="191"/>
      <c r="DL47" s="191"/>
      <c r="DM47" s="191"/>
      <c r="DN47" s="191"/>
      <c r="DO47" s="191"/>
      <c r="DP47" s="191"/>
      <c r="DQ47" s="191"/>
      <c r="DR47" s="191"/>
      <c r="DS47" s="191"/>
      <c r="DT47" s="191"/>
      <c r="DU47" s="191"/>
      <c r="DV47" s="191"/>
      <c r="DW47" s="191"/>
      <c r="DX47" s="191"/>
      <c r="DY47" s="191"/>
      <c r="DZ47" s="191"/>
      <c r="EA47" s="191"/>
      <c r="EB47" s="191"/>
      <c r="EC47" s="191"/>
      <c r="ED47" s="191"/>
    </row>
    <row r="48" spans="1:134">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row>
    <row r="49" spans="1:134">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row>
    <row r="50" spans="1:134">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91"/>
      <c r="EA50" s="191"/>
      <c r="EB50" s="191"/>
      <c r="EC50" s="191"/>
      <c r="ED50" s="191"/>
    </row>
    <row r="51" spans="1:134">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row>
    <row r="52" spans="1:134">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1"/>
      <c r="DI52" s="191"/>
      <c r="DJ52" s="191"/>
      <c r="DK52" s="191"/>
      <c r="DL52" s="191"/>
      <c r="DM52" s="191"/>
      <c r="DN52" s="191"/>
      <c r="DO52" s="191"/>
      <c r="DP52" s="191"/>
      <c r="DQ52" s="191"/>
      <c r="DR52" s="191"/>
      <c r="DS52" s="191"/>
      <c r="DT52" s="191"/>
      <c r="DU52" s="191"/>
      <c r="DV52" s="191"/>
      <c r="DW52" s="191"/>
      <c r="DX52" s="191"/>
      <c r="DY52" s="191"/>
      <c r="DZ52" s="191"/>
      <c r="EA52" s="191"/>
      <c r="EB52" s="191"/>
      <c r="EC52" s="191"/>
      <c r="ED52" s="191"/>
    </row>
    <row r="53" spans="1:134">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1"/>
      <c r="DX53" s="191"/>
      <c r="DY53" s="191"/>
      <c r="DZ53" s="191"/>
      <c r="EA53" s="191"/>
      <c r="EB53" s="191"/>
      <c r="EC53" s="191"/>
      <c r="ED53" s="191"/>
    </row>
    <row r="54" spans="1:134">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row>
    <row r="55" spans="1:134">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row>
    <row r="56" spans="1:134">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row>
    <row r="57" spans="1:134">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1"/>
      <c r="DX57" s="191"/>
      <c r="DY57" s="191"/>
      <c r="DZ57" s="191"/>
      <c r="EA57" s="191"/>
      <c r="EB57" s="191"/>
      <c r="EC57" s="191"/>
      <c r="ED57" s="191"/>
    </row>
    <row r="58" spans="1:134">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1"/>
      <c r="DX58" s="191"/>
      <c r="DY58" s="191"/>
      <c r="DZ58" s="191"/>
      <c r="EA58" s="191"/>
      <c r="EB58" s="191"/>
      <c r="EC58" s="191"/>
      <c r="ED58" s="191"/>
    </row>
    <row r="59" spans="1:134">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row>
    <row r="60" spans="1:134">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c r="DT60" s="191"/>
      <c r="DU60" s="191"/>
      <c r="DV60" s="191"/>
      <c r="DW60" s="191"/>
      <c r="DX60" s="191"/>
      <c r="DY60" s="191"/>
      <c r="DZ60" s="191"/>
      <c r="EA60" s="191"/>
      <c r="EB60" s="191"/>
      <c r="EC60" s="191"/>
      <c r="ED60" s="191"/>
    </row>
    <row r="61" spans="1:134">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row>
    <row r="62" spans="1:134">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1"/>
      <c r="DI62" s="191"/>
      <c r="DJ62" s="191"/>
      <c r="DK62" s="191"/>
      <c r="DL62" s="191"/>
      <c r="DM62" s="191"/>
      <c r="DN62" s="191"/>
      <c r="DO62" s="191"/>
      <c r="DP62" s="191"/>
      <c r="DQ62" s="191"/>
      <c r="DR62" s="191"/>
      <c r="DS62" s="191"/>
      <c r="DT62" s="191"/>
      <c r="DU62" s="191"/>
      <c r="DV62" s="191"/>
      <c r="DW62" s="191"/>
      <c r="DX62" s="191"/>
      <c r="DY62" s="191"/>
      <c r="DZ62" s="191"/>
      <c r="EA62" s="191"/>
      <c r="EB62" s="191"/>
      <c r="EC62" s="191"/>
      <c r="ED62" s="191"/>
    </row>
    <row r="63" spans="1:134">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191"/>
      <c r="DC63" s="191"/>
      <c r="DD63" s="191"/>
      <c r="DE63" s="191"/>
      <c r="DF63" s="191"/>
      <c r="DG63" s="191"/>
      <c r="DH63" s="191"/>
      <c r="DI63" s="191"/>
      <c r="DJ63" s="191"/>
      <c r="DK63" s="191"/>
      <c r="DL63" s="191"/>
      <c r="DM63" s="191"/>
      <c r="DN63" s="191"/>
      <c r="DO63" s="191"/>
      <c r="DP63" s="191"/>
      <c r="DQ63" s="191"/>
      <c r="DR63" s="191"/>
      <c r="DS63" s="191"/>
      <c r="DT63" s="191"/>
      <c r="DU63" s="191"/>
      <c r="DV63" s="191"/>
      <c r="DW63" s="191"/>
      <c r="DX63" s="191"/>
      <c r="DY63" s="191"/>
      <c r="DZ63" s="191"/>
      <c r="EA63" s="191"/>
      <c r="EB63" s="191"/>
      <c r="EC63" s="191"/>
      <c r="ED63" s="191"/>
    </row>
    <row r="64" spans="1:134">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1"/>
      <c r="DI64" s="191"/>
      <c r="DJ64" s="191"/>
      <c r="DK64" s="191"/>
      <c r="DL64" s="191"/>
      <c r="DM64" s="191"/>
      <c r="DN64" s="191"/>
      <c r="DO64" s="191"/>
      <c r="DP64" s="191"/>
      <c r="DQ64" s="191"/>
      <c r="DR64" s="191"/>
      <c r="DS64" s="191"/>
      <c r="DT64" s="191"/>
      <c r="DU64" s="191"/>
      <c r="DV64" s="191"/>
      <c r="DW64" s="191"/>
      <c r="DX64" s="191"/>
      <c r="DY64" s="191"/>
      <c r="DZ64" s="191"/>
      <c r="EA64" s="191"/>
      <c r="EB64" s="191"/>
      <c r="EC64" s="191"/>
      <c r="ED64" s="191"/>
    </row>
    <row r="65" spans="1:134">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c r="DH65" s="191"/>
      <c r="DI65" s="191"/>
      <c r="DJ65" s="191"/>
      <c r="DK65" s="191"/>
      <c r="DL65" s="191"/>
      <c r="DM65" s="191"/>
      <c r="DN65" s="191"/>
      <c r="DO65" s="191"/>
      <c r="DP65" s="191"/>
      <c r="DQ65" s="191"/>
      <c r="DR65" s="191"/>
      <c r="DS65" s="191"/>
      <c r="DT65" s="191"/>
      <c r="DU65" s="191"/>
      <c r="DV65" s="191"/>
      <c r="DW65" s="191"/>
      <c r="DX65" s="191"/>
      <c r="DY65" s="191"/>
      <c r="DZ65" s="191"/>
      <c r="EA65" s="191"/>
      <c r="EB65" s="191"/>
      <c r="EC65" s="191"/>
      <c r="ED65" s="191"/>
    </row>
    <row r="66" spans="1:134">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c r="DH66" s="191"/>
      <c r="DI66" s="191"/>
      <c r="DJ66" s="191"/>
      <c r="DK66" s="191"/>
      <c r="DL66" s="191"/>
      <c r="DM66" s="191"/>
      <c r="DN66" s="191"/>
      <c r="DO66" s="191"/>
      <c r="DP66" s="191"/>
      <c r="DQ66" s="191"/>
      <c r="DR66" s="191"/>
      <c r="DS66" s="191"/>
      <c r="DT66" s="191"/>
      <c r="DU66" s="191"/>
      <c r="DV66" s="191"/>
      <c r="DW66" s="191"/>
      <c r="DX66" s="191"/>
      <c r="DY66" s="191"/>
      <c r="DZ66" s="191"/>
      <c r="EA66" s="191"/>
      <c r="EB66" s="191"/>
      <c r="EC66" s="191"/>
      <c r="ED66" s="191"/>
    </row>
    <row r="67" spans="1:134">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1"/>
      <c r="DX67" s="191"/>
      <c r="DY67" s="191"/>
      <c r="DZ67" s="191"/>
      <c r="EA67" s="191"/>
      <c r="EB67" s="191"/>
      <c r="EC67" s="191"/>
      <c r="ED67" s="191"/>
    </row>
    <row r="68" spans="1:134">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1"/>
      <c r="DT68" s="191"/>
      <c r="DU68" s="191"/>
      <c r="DV68" s="191"/>
      <c r="DW68" s="191"/>
      <c r="DX68" s="191"/>
      <c r="DY68" s="191"/>
      <c r="DZ68" s="191"/>
      <c r="EA68" s="191"/>
      <c r="EB68" s="191"/>
      <c r="EC68" s="191"/>
      <c r="ED68" s="191"/>
    </row>
    <row r="69" spans="1:134">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1"/>
      <c r="DI69" s="191"/>
      <c r="DJ69" s="191"/>
      <c r="DK69" s="191"/>
      <c r="DL69" s="191"/>
      <c r="DM69" s="191"/>
      <c r="DN69" s="191"/>
      <c r="DO69" s="191"/>
      <c r="DP69" s="191"/>
      <c r="DQ69" s="191"/>
      <c r="DR69" s="191"/>
      <c r="DS69" s="191"/>
      <c r="DT69" s="191"/>
      <c r="DU69" s="191"/>
      <c r="DV69" s="191"/>
      <c r="DW69" s="191"/>
      <c r="DX69" s="191"/>
      <c r="DY69" s="191"/>
      <c r="DZ69" s="191"/>
      <c r="EA69" s="191"/>
      <c r="EB69" s="191"/>
      <c r="EC69" s="191"/>
      <c r="ED69" s="191"/>
    </row>
    <row r="70" spans="1:134">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1"/>
      <c r="DT70" s="191"/>
      <c r="DU70" s="191"/>
      <c r="DV70" s="191"/>
      <c r="DW70" s="191"/>
      <c r="DX70" s="191"/>
      <c r="DY70" s="191"/>
      <c r="DZ70" s="191"/>
      <c r="EA70" s="191"/>
      <c r="EB70" s="191"/>
      <c r="EC70" s="191"/>
      <c r="ED70" s="191"/>
    </row>
    <row r="71" spans="1:134">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c r="DB71" s="191"/>
      <c r="DC71" s="191"/>
      <c r="DD71" s="191"/>
      <c r="DE71" s="191"/>
      <c r="DF71" s="191"/>
      <c r="DG71" s="191"/>
      <c r="DH71" s="191"/>
      <c r="DI71" s="191"/>
      <c r="DJ71" s="191"/>
      <c r="DK71" s="191"/>
      <c r="DL71" s="191"/>
      <c r="DM71" s="191"/>
      <c r="DN71" s="191"/>
      <c r="DO71" s="191"/>
      <c r="DP71" s="191"/>
      <c r="DQ71" s="191"/>
      <c r="DR71" s="191"/>
      <c r="DS71" s="191"/>
      <c r="DT71" s="191"/>
      <c r="DU71" s="191"/>
      <c r="DV71" s="191"/>
      <c r="DW71" s="191"/>
      <c r="DX71" s="191"/>
      <c r="DY71" s="191"/>
      <c r="DZ71" s="191"/>
      <c r="EA71" s="191"/>
      <c r="EB71" s="191"/>
      <c r="EC71" s="191"/>
      <c r="ED71" s="191"/>
    </row>
    <row r="72" spans="1:134">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row>
    <row r="73" spans="1:134">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c r="CX73" s="191"/>
      <c r="CY73" s="191"/>
      <c r="CZ73" s="191"/>
      <c r="DA73" s="191"/>
      <c r="DB73" s="191"/>
      <c r="DC73" s="191"/>
      <c r="DD73" s="191"/>
      <c r="DE73" s="191"/>
      <c r="DF73" s="191"/>
      <c r="DG73" s="191"/>
      <c r="DH73" s="191"/>
      <c r="DI73" s="191"/>
      <c r="DJ73" s="191"/>
      <c r="DK73" s="191"/>
      <c r="DL73" s="191"/>
      <c r="DM73" s="191"/>
      <c r="DN73" s="191"/>
      <c r="DO73" s="191"/>
      <c r="DP73" s="191"/>
      <c r="DQ73" s="191"/>
      <c r="DR73" s="191"/>
      <c r="DS73" s="191"/>
      <c r="DT73" s="191"/>
      <c r="DU73" s="191"/>
      <c r="DV73" s="191"/>
      <c r="DW73" s="191"/>
      <c r="DX73" s="191"/>
      <c r="DY73" s="191"/>
      <c r="DZ73" s="191"/>
      <c r="EA73" s="191"/>
      <c r="EB73" s="191"/>
      <c r="EC73" s="191"/>
      <c r="ED73" s="191"/>
    </row>
    <row r="74" spans="1:134">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1"/>
      <c r="DL74" s="191"/>
      <c r="DM74" s="191"/>
      <c r="DN74" s="191"/>
      <c r="DO74" s="191"/>
      <c r="DP74" s="191"/>
      <c r="DQ74" s="191"/>
      <c r="DR74" s="191"/>
      <c r="DS74" s="191"/>
      <c r="DT74" s="191"/>
      <c r="DU74" s="191"/>
      <c r="DV74" s="191"/>
      <c r="DW74" s="191"/>
      <c r="DX74" s="191"/>
      <c r="DY74" s="191"/>
      <c r="DZ74" s="191"/>
      <c r="EA74" s="191"/>
      <c r="EB74" s="191"/>
      <c r="EC74" s="191"/>
      <c r="ED74" s="191"/>
    </row>
    <row r="75" spans="1:134">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row>
    <row r="76" spans="1:134">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row>
    <row r="77" spans="1:134">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1"/>
      <c r="DL77" s="191"/>
      <c r="DM77" s="191"/>
      <c r="DN77" s="191"/>
      <c r="DO77" s="191"/>
      <c r="DP77" s="191"/>
      <c r="DQ77" s="191"/>
      <c r="DR77" s="191"/>
      <c r="DS77" s="191"/>
      <c r="DT77" s="191"/>
      <c r="DU77" s="191"/>
      <c r="DV77" s="191"/>
      <c r="DW77" s="191"/>
      <c r="DX77" s="191"/>
      <c r="DY77" s="191"/>
      <c r="DZ77" s="191"/>
      <c r="EA77" s="191"/>
      <c r="EB77" s="191"/>
      <c r="EC77" s="191"/>
      <c r="ED77" s="191"/>
    </row>
    <row r="78" spans="1:134">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191"/>
      <c r="DC78" s="191"/>
      <c r="DD78" s="191"/>
      <c r="DE78" s="191"/>
      <c r="DF78" s="191"/>
      <c r="DG78" s="191"/>
      <c r="DH78" s="191"/>
      <c r="DI78" s="191"/>
      <c r="DJ78" s="191"/>
      <c r="DK78" s="191"/>
      <c r="DL78" s="191"/>
      <c r="DM78" s="191"/>
      <c r="DN78" s="191"/>
      <c r="DO78" s="191"/>
      <c r="DP78" s="191"/>
      <c r="DQ78" s="191"/>
      <c r="DR78" s="191"/>
      <c r="DS78" s="191"/>
      <c r="DT78" s="191"/>
      <c r="DU78" s="191"/>
      <c r="DV78" s="191"/>
      <c r="DW78" s="191"/>
      <c r="DX78" s="191"/>
      <c r="DY78" s="191"/>
      <c r="DZ78" s="191"/>
      <c r="EA78" s="191"/>
      <c r="EB78" s="191"/>
      <c r="EC78" s="191"/>
      <c r="ED78" s="191"/>
    </row>
    <row r="79" spans="1:134">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1"/>
      <c r="DL79" s="191"/>
      <c r="DM79" s="191"/>
      <c r="DN79" s="191"/>
      <c r="DO79" s="191"/>
      <c r="DP79" s="191"/>
      <c r="DQ79" s="191"/>
      <c r="DR79" s="191"/>
      <c r="DS79" s="191"/>
      <c r="DT79" s="191"/>
      <c r="DU79" s="191"/>
      <c r="DV79" s="191"/>
      <c r="DW79" s="191"/>
      <c r="DX79" s="191"/>
      <c r="DY79" s="191"/>
      <c r="DZ79" s="191"/>
      <c r="EA79" s="191"/>
      <c r="EB79" s="191"/>
      <c r="EC79" s="191"/>
      <c r="ED79" s="191"/>
    </row>
    <row r="80" spans="1:134">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c r="CX80" s="191"/>
      <c r="CY80" s="191"/>
      <c r="CZ80" s="191"/>
      <c r="DA80" s="191"/>
      <c r="DB80" s="191"/>
      <c r="DC80" s="191"/>
      <c r="DD80" s="191"/>
      <c r="DE80" s="191"/>
      <c r="DF80" s="191"/>
      <c r="DG80" s="191"/>
      <c r="DH80" s="191"/>
      <c r="DI80" s="191"/>
      <c r="DJ80" s="191"/>
      <c r="DK80" s="191"/>
      <c r="DL80" s="191"/>
      <c r="DM80" s="191"/>
      <c r="DN80" s="191"/>
      <c r="DO80" s="191"/>
      <c r="DP80" s="191"/>
      <c r="DQ80" s="191"/>
      <c r="DR80" s="191"/>
      <c r="DS80" s="191"/>
      <c r="DT80" s="191"/>
      <c r="DU80" s="191"/>
      <c r="DV80" s="191"/>
      <c r="DW80" s="191"/>
      <c r="DX80" s="191"/>
      <c r="DY80" s="191"/>
      <c r="DZ80" s="191"/>
      <c r="EA80" s="191"/>
      <c r="EB80" s="191"/>
      <c r="EC80" s="191"/>
      <c r="ED80" s="191"/>
    </row>
    <row r="81" spans="1:134">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191"/>
      <c r="DC81" s="191"/>
      <c r="DD81" s="191"/>
      <c r="DE81" s="191"/>
      <c r="DF81" s="191"/>
      <c r="DG81" s="191"/>
      <c r="DH81" s="191"/>
      <c r="DI81" s="191"/>
      <c r="DJ81" s="191"/>
      <c r="DK81" s="191"/>
      <c r="DL81" s="191"/>
      <c r="DM81" s="191"/>
      <c r="DN81" s="191"/>
      <c r="DO81" s="191"/>
      <c r="DP81" s="191"/>
      <c r="DQ81" s="191"/>
      <c r="DR81" s="191"/>
      <c r="DS81" s="191"/>
      <c r="DT81" s="191"/>
      <c r="DU81" s="191"/>
      <c r="DV81" s="191"/>
      <c r="DW81" s="191"/>
      <c r="DX81" s="191"/>
      <c r="DY81" s="191"/>
      <c r="DZ81" s="191"/>
      <c r="EA81" s="191"/>
      <c r="EB81" s="191"/>
      <c r="EC81" s="191"/>
      <c r="ED81" s="191"/>
    </row>
    <row r="82" spans="1:134">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191"/>
      <c r="DC82" s="191"/>
      <c r="DD82" s="191"/>
      <c r="DE82" s="191"/>
      <c r="DF82" s="191"/>
      <c r="DG82" s="191"/>
      <c r="DH82" s="191"/>
      <c r="DI82" s="191"/>
      <c r="DJ82" s="191"/>
      <c r="DK82" s="191"/>
      <c r="DL82" s="191"/>
      <c r="DM82" s="191"/>
      <c r="DN82" s="191"/>
      <c r="DO82" s="191"/>
      <c r="DP82" s="191"/>
      <c r="DQ82" s="191"/>
      <c r="DR82" s="191"/>
      <c r="DS82" s="191"/>
      <c r="DT82" s="191"/>
      <c r="DU82" s="191"/>
      <c r="DV82" s="191"/>
      <c r="DW82" s="191"/>
      <c r="DX82" s="191"/>
      <c r="DY82" s="191"/>
      <c r="DZ82" s="191"/>
      <c r="EA82" s="191"/>
      <c r="EB82" s="191"/>
      <c r="EC82" s="191"/>
      <c r="ED82" s="191"/>
    </row>
    <row r="83" spans="1:134">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c r="CX83" s="191"/>
      <c r="CY83" s="191"/>
      <c r="CZ83" s="191"/>
      <c r="DA83" s="191"/>
      <c r="DB83" s="191"/>
      <c r="DC83" s="191"/>
      <c r="DD83" s="191"/>
      <c r="DE83" s="191"/>
      <c r="DF83" s="191"/>
      <c r="DG83" s="191"/>
      <c r="DH83" s="191"/>
      <c r="DI83" s="191"/>
      <c r="DJ83" s="191"/>
      <c r="DK83" s="191"/>
      <c r="DL83" s="191"/>
      <c r="DM83" s="191"/>
      <c r="DN83" s="191"/>
      <c r="DO83" s="191"/>
      <c r="DP83" s="191"/>
      <c r="DQ83" s="191"/>
      <c r="DR83" s="191"/>
      <c r="DS83" s="191"/>
      <c r="DT83" s="191"/>
      <c r="DU83" s="191"/>
      <c r="DV83" s="191"/>
      <c r="DW83" s="191"/>
      <c r="DX83" s="191"/>
      <c r="DY83" s="191"/>
      <c r="DZ83" s="191"/>
      <c r="EA83" s="191"/>
      <c r="EB83" s="191"/>
      <c r="EC83" s="191"/>
      <c r="ED83" s="191"/>
    </row>
    <row r="84" spans="1:134">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191"/>
      <c r="DC84" s="191"/>
      <c r="DD84" s="191"/>
      <c r="DE84" s="191"/>
      <c r="DF84" s="191"/>
      <c r="DG84" s="191"/>
      <c r="DH84" s="191"/>
      <c r="DI84" s="191"/>
      <c r="DJ84" s="191"/>
      <c r="DK84" s="191"/>
      <c r="DL84" s="191"/>
      <c r="DM84" s="191"/>
      <c r="DN84" s="191"/>
      <c r="DO84" s="191"/>
      <c r="DP84" s="191"/>
      <c r="DQ84" s="191"/>
      <c r="DR84" s="191"/>
      <c r="DS84" s="191"/>
      <c r="DT84" s="191"/>
      <c r="DU84" s="191"/>
      <c r="DV84" s="191"/>
      <c r="DW84" s="191"/>
      <c r="DX84" s="191"/>
      <c r="DY84" s="191"/>
      <c r="DZ84" s="191"/>
      <c r="EA84" s="191"/>
      <c r="EB84" s="191"/>
      <c r="EC84" s="191"/>
      <c r="ED84" s="191"/>
    </row>
    <row r="85" spans="1:134">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191"/>
      <c r="DC85" s="191"/>
      <c r="DD85" s="191"/>
      <c r="DE85" s="191"/>
      <c r="DF85" s="191"/>
      <c r="DG85" s="191"/>
      <c r="DH85" s="191"/>
      <c r="DI85" s="191"/>
      <c r="DJ85" s="191"/>
      <c r="DK85" s="191"/>
      <c r="DL85" s="191"/>
      <c r="DM85" s="191"/>
      <c r="DN85" s="191"/>
      <c r="DO85" s="191"/>
      <c r="DP85" s="191"/>
      <c r="DQ85" s="191"/>
      <c r="DR85" s="191"/>
      <c r="DS85" s="191"/>
      <c r="DT85" s="191"/>
      <c r="DU85" s="191"/>
      <c r="DV85" s="191"/>
      <c r="DW85" s="191"/>
      <c r="DX85" s="191"/>
      <c r="DY85" s="191"/>
      <c r="DZ85" s="191"/>
      <c r="EA85" s="191"/>
      <c r="EB85" s="191"/>
      <c r="EC85" s="191"/>
      <c r="ED85" s="191"/>
    </row>
    <row r="86" spans="1:134">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191"/>
      <c r="DC86" s="191"/>
      <c r="DD86" s="191"/>
      <c r="DE86" s="191"/>
      <c r="DF86" s="191"/>
      <c r="DG86" s="191"/>
      <c r="DH86" s="191"/>
      <c r="DI86" s="191"/>
      <c r="DJ86" s="191"/>
      <c r="DK86" s="191"/>
      <c r="DL86" s="191"/>
      <c r="DM86" s="191"/>
      <c r="DN86" s="191"/>
      <c r="DO86" s="191"/>
      <c r="DP86" s="191"/>
      <c r="DQ86" s="191"/>
      <c r="DR86" s="191"/>
      <c r="DS86" s="191"/>
      <c r="DT86" s="191"/>
      <c r="DU86" s="191"/>
      <c r="DV86" s="191"/>
      <c r="DW86" s="191"/>
      <c r="DX86" s="191"/>
      <c r="DY86" s="191"/>
      <c r="DZ86" s="191"/>
      <c r="EA86" s="191"/>
      <c r="EB86" s="191"/>
      <c r="EC86" s="191"/>
      <c r="ED86" s="191"/>
    </row>
    <row r="87" spans="1:134">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c r="CX87" s="191"/>
      <c r="CY87" s="191"/>
      <c r="CZ87" s="191"/>
      <c r="DA87" s="191"/>
      <c r="DB87" s="191"/>
      <c r="DC87" s="191"/>
      <c r="DD87" s="191"/>
      <c r="DE87" s="191"/>
      <c r="DF87" s="191"/>
      <c r="DG87" s="191"/>
      <c r="DH87" s="191"/>
      <c r="DI87" s="191"/>
      <c r="DJ87" s="191"/>
      <c r="DK87" s="191"/>
      <c r="DL87" s="191"/>
      <c r="DM87" s="191"/>
      <c r="DN87" s="191"/>
      <c r="DO87" s="191"/>
      <c r="DP87" s="191"/>
      <c r="DQ87" s="191"/>
      <c r="DR87" s="191"/>
      <c r="DS87" s="191"/>
      <c r="DT87" s="191"/>
      <c r="DU87" s="191"/>
      <c r="DV87" s="191"/>
      <c r="DW87" s="191"/>
      <c r="DX87" s="191"/>
      <c r="DY87" s="191"/>
      <c r="DZ87" s="191"/>
      <c r="EA87" s="191"/>
      <c r="EB87" s="191"/>
      <c r="EC87" s="191"/>
      <c r="ED87" s="191"/>
    </row>
    <row r="88" spans="1:134">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191"/>
      <c r="DC88" s="191"/>
      <c r="DD88" s="191"/>
      <c r="DE88" s="191"/>
      <c r="DF88" s="191"/>
      <c r="DG88" s="191"/>
      <c r="DH88" s="191"/>
      <c r="DI88" s="191"/>
      <c r="DJ88" s="191"/>
      <c r="DK88" s="191"/>
      <c r="DL88" s="191"/>
      <c r="DM88" s="191"/>
      <c r="DN88" s="191"/>
      <c r="DO88" s="191"/>
      <c r="DP88" s="191"/>
      <c r="DQ88" s="191"/>
      <c r="DR88" s="191"/>
      <c r="DS88" s="191"/>
      <c r="DT88" s="191"/>
      <c r="DU88" s="191"/>
      <c r="DV88" s="191"/>
      <c r="DW88" s="191"/>
      <c r="DX88" s="191"/>
      <c r="DY88" s="191"/>
      <c r="DZ88" s="191"/>
      <c r="EA88" s="191"/>
      <c r="EB88" s="191"/>
      <c r="EC88" s="191"/>
      <c r="ED88" s="191"/>
    </row>
    <row r="89" spans="1:134">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row>
    <row r="90" spans="1:134">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c r="CX90" s="191"/>
      <c r="CY90" s="191"/>
      <c r="CZ90" s="191"/>
      <c r="DA90" s="191"/>
      <c r="DB90" s="191"/>
      <c r="DC90" s="191"/>
      <c r="DD90" s="191"/>
      <c r="DE90" s="191"/>
      <c r="DF90" s="191"/>
      <c r="DG90" s="191"/>
      <c r="DH90" s="191"/>
      <c r="DI90" s="191"/>
      <c r="DJ90" s="191"/>
      <c r="DK90" s="191"/>
      <c r="DL90" s="191"/>
      <c r="DM90" s="191"/>
      <c r="DN90" s="191"/>
      <c r="DO90" s="191"/>
      <c r="DP90" s="191"/>
      <c r="DQ90" s="191"/>
      <c r="DR90" s="191"/>
      <c r="DS90" s="191"/>
      <c r="DT90" s="191"/>
      <c r="DU90" s="191"/>
      <c r="DV90" s="191"/>
      <c r="DW90" s="191"/>
      <c r="DX90" s="191"/>
      <c r="DY90" s="191"/>
      <c r="DZ90" s="191"/>
      <c r="EA90" s="191"/>
      <c r="EB90" s="191"/>
      <c r="EC90" s="191"/>
      <c r="ED90" s="191"/>
    </row>
    <row r="91" spans="1:134">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191"/>
      <c r="DC91" s="191"/>
      <c r="DD91" s="191"/>
      <c r="DE91" s="191"/>
      <c r="DF91" s="191"/>
      <c r="DG91" s="191"/>
      <c r="DH91" s="191"/>
      <c r="DI91" s="191"/>
      <c r="DJ91" s="191"/>
      <c r="DK91" s="191"/>
      <c r="DL91" s="191"/>
      <c r="DM91" s="191"/>
      <c r="DN91" s="191"/>
      <c r="DO91" s="191"/>
      <c r="DP91" s="191"/>
      <c r="DQ91" s="191"/>
      <c r="DR91" s="191"/>
      <c r="DS91" s="191"/>
      <c r="DT91" s="191"/>
      <c r="DU91" s="191"/>
      <c r="DV91" s="191"/>
      <c r="DW91" s="191"/>
      <c r="DX91" s="191"/>
      <c r="DY91" s="191"/>
      <c r="DZ91" s="191"/>
      <c r="EA91" s="191"/>
      <c r="EB91" s="191"/>
      <c r="EC91" s="191"/>
      <c r="ED91" s="191"/>
    </row>
    <row r="92" spans="1:134">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c r="CX92" s="191"/>
      <c r="CY92" s="191"/>
      <c r="CZ92" s="191"/>
      <c r="DA92" s="191"/>
      <c r="DB92" s="191"/>
      <c r="DC92" s="191"/>
      <c r="DD92" s="191"/>
      <c r="DE92" s="191"/>
      <c r="DF92" s="191"/>
      <c r="DG92" s="191"/>
      <c r="DH92" s="191"/>
      <c r="DI92" s="191"/>
      <c r="DJ92" s="191"/>
      <c r="DK92" s="191"/>
      <c r="DL92" s="191"/>
      <c r="DM92" s="191"/>
      <c r="DN92" s="191"/>
      <c r="DO92" s="191"/>
      <c r="DP92" s="191"/>
      <c r="DQ92" s="191"/>
      <c r="DR92" s="191"/>
      <c r="DS92" s="191"/>
      <c r="DT92" s="191"/>
      <c r="DU92" s="191"/>
      <c r="DV92" s="191"/>
      <c r="DW92" s="191"/>
      <c r="DX92" s="191"/>
      <c r="DY92" s="191"/>
      <c r="DZ92" s="191"/>
      <c r="EA92" s="191"/>
      <c r="EB92" s="191"/>
      <c r="EC92" s="191"/>
      <c r="ED92" s="191"/>
    </row>
    <row r="93" spans="1:134">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191"/>
      <c r="BU93" s="191"/>
      <c r="BV93" s="191"/>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c r="CX93" s="191"/>
      <c r="CY93" s="191"/>
      <c r="CZ93" s="191"/>
      <c r="DA93" s="191"/>
      <c r="DB93" s="191"/>
      <c r="DC93" s="191"/>
      <c r="DD93" s="191"/>
      <c r="DE93" s="191"/>
      <c r="DF93" s="191"/>
      <c r="DG93" s="191"/>
      <c r="DH93" s="191"/>
      <c r="DI93" s="191"/>
      <c r="DJ93" s="191"/>
      <c r="DK93" s="191"/>
      <c r="DL93" s="191"/>
      <c r="DM93" s="191"/>
      <c r="DN93" s="191"/>
      <c r="DO93" s="191"/>
      <c r="DP93" s="191"/>
      <c r="DQ93" s="191"/>
      <c r="DR93" s="191"/>
      <c r="DS93" s="191"/>
      <c r="DT93" s="191"/>
      <c r="DU93" s="191"/>
      <c r="DV93" s="191"/>
      <c r="DW93" s="191"/>
      <c r="DX93" s="191"/>
      <c r="DY93" s="191"/>
      <c r="DZ93" s="191"/>
      <c r="EA93" s="191"/>
      <c r="EB93" s="191"/>
      <c r="EC93" s="191"/>
      <c r="ED93" s="191"/>
    </row>
    <row r="94" spans="1:134">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191"/>
      <c r="CL94" s="191"/>
      <c r="CM94" s="191"/>
      <c r="CN94" s="191"/>
      <c r="CO94" s="191"/>
      <c r="CP94" s="191"/>
      <c r="CQ94" s="191"/>
      <c r="CR94" s="191"/>
      <c r="CS94" s="191"/>
      <c r="CT94" s="191"/>
      <c r="CU94" s="191"/>
      <c r="CV94" s="191"/>
      <c r="CW94" s="191"/>
      <c r="CX94" s="191"/>
      <c r="CY94" s="191"/>
      <c r="CZ94" s="191"/>
      <c r="DA94" s="191"/>
      <c r="DB94" s="191"/>
      <c r="DC94" s="191"/>
      <c r="DD94" s="191"/>
      <c r="DE94" s="191"/>
      <c r="DF94" s="191"/>
      <c r="DG94" s="191"/>
      <c r="DH94" s="191"/>
      <c r="DI94" s="191"/>
      <c r="DJ94" s="191"/>
      <c r="DK94" s="191"/>
      <c r="DL94" s="191"/>
      <c r="DM94" s="191"/>
      <c r="DN94" s="191"/>
      <c r="DO94" s="191"/>
      <c r="DP94" s="191"/>
      <c r="DQ94" s="191"/>
      <c r="DR94" s="191"/>
      <c r="DS94" s="191"/>
      <c r="DT94" s="191"/>
      <c r="DU94" s="191"/>
      <c r="DV94" s="191"/>
      <c r="DW94" s="191"/>
      <c r="DX94" s="191"/>
      <c r="DY94" s="191"/>
      <c r="DZ94" s="191"/>
      <c r="EA94" s="191"/>
      <c r="EB94" s="191"/>
      <c r="EC94" s="191"/>
      <c r="ED94" s="191"/>
    </row>
    <row r="95" spans="1:134">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c r="CX95" s="191"/>
      <c r="CY95" s="191"/>
      <c r="CZ95" s="191"/>
      <c r="DA95" s="191"/>
      <c r="DB95" s="191"/>
      <c r="DC95" s="191"/>
      <c r="DD95" s="191"/>
      <c r="DE95" s="191"/>
      <c r="DF95" s="191"/>
      <c r="DG95" s="191"/>
      <c r="DH95" s="191"/>
      <c r="DI95" s="191"/>
      <c r="DJ95" s="191"/>
      <c r="DK95" s="191"/>
      <c r="DL95" s="191"/>
      <c r="DM95" s="191"/>
      <c r="DN95" s="191"/>
      <c r="DO95" s="191"/>
      <c r="DP95" s="191"/>
      <c r="DQ95" s="191"/>
      <c r="DR95" s="191"/>
      <c r="DS95" s="191"/>
      <c r="DT95" s="191"/>
      <c r="DU95" s="191"/>
      <c r="DV95" s="191"/>
      <c r="DW95" s="191"/>
      <c r="DX95" s="191"/>
      <c r="DY95" s="191"/>
      <c r="DZ95" s="191"/>
      <c r="EA95" s="191"/>
      <c r="EB95" s="191"/>
      <c r="EC95" s="191"/>
      <c r="ED95" s="191"/>
    </row>
    <row r="96" spans="1:134">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c r="CX96" s="191"/>
      <c r="CY96" s="191"/>
      <c r="CZ96" s="191"/>
      <c r="DA96" s="191"/>
      <c r="DB96" s="191"/>
      <c r="DC96" s="191"/>
      <c r="DD96" s="191"/>
      <c r="DE96" s="191"/>
      <c r="DF96" s="191"/>
      <c r="DG96" s="191"/>
      <c r="DH96" s="191"/>
      <c r="DI96" s="191"/>
      <c r="DJ96" s="191"/>
      <c r="DK96" s="191"/>
      <c r="DL96" s="191"/>
      <c r="DM96" s="191"/>
      <c r="DN96" s="191"/>
      <c r="DO96" s="191"/>
      <c r="DP96" s="191"/>
      <c r="DQ96" s="191"/>
      <c r="DR96" s="191"/>
      <c r="DS96" s="191"/>
      <c r="DT96" s="191"/>
      <c r="DU96" s="191"/>
      <c r="DV96" s="191"/>
      <c r="DW96" s="191"/>
      <c r="DX96" s="191"/>
      <c r="DY96" s="191"/>
      <c r="DZ96" s="191"/>
      <c r="EA96" s="191"/>
      <c r="EB96" s="191"/>
      <c r="EC96" s="191"/>
      <c r="ED96" s="191"/>
    </row>
    <row r="97" spans="1:134">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1"/>
      <c r="DY97" s="191"/>
      <c r="DZ97" s="191"/>
      <c r="EA97" s="191"/>
      <c r="EB97" s="191"/>
      <c r="EC97" s="191"/>
      <c r="ED97" s="191"/>
    </row>
    <row r="98" spans="1:134">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c r="CX98" s="191"/>
      <c r="CY98" s="191"/>
      <c r="CZ98" s="191"/>
      <c r="DA98" s="191"/>
      <c r="DB98" s="191"/>
      <c r="DC98" s="191"/>
      <c r="DD98" s="191"/>
      <c r="DE98" s="191"/>
      <c r="DF98" s="191"/>
      <c r="DG98" s="191"/>
      <c r="DH98" s="191"/>
      <c r="DI98" s="191"/>
      <c r="DJ98" s="191"/>
      <c r="DK98" s="191"/>
      <c r="DL98" s="191"/>
      <c r="DM98" s="191"/>
      <c r="DN98" s="191"/>
      <c r="DO98" s="191"/>
      <c r="DP98" s="191"/>
      <c r="DQ98" s="191"/>
      <c r="DR98" s="191"/>
      <c r="DS98" s="191"/>
      <c r="DT98" s="191"/>
      <c r="DU98" s="191"/>
      <c r="DV98" s="191"/>
      <c r="DW98" s="191"/>
      <c r="DX98" s="191"/>
      <c r="DY98" s="191"/>
      <c r="DZ98" s="191"/>
      <c r="EA98" s="191"/>
      <c r="EB98" s="191"/>
      <c r="EC98" s="191"/>
      <c r="ED98" s="191"/>
    </row>
    <row r="99" spans="1:134">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c r="CX99" s="191"/>
      <c r="CY99" s="191"/>
      <c r="CZ99" s="191"/>
      <c r="DA99" s="191"/>
      <c r="DB99" s="191"/>
      <c r="DC99" s="191"/>
      <c r="DD99" s="191"/>
      <c r="DE99" s="191"/>
      <c r="DF99" s="191"/>
      <c r="DG99" s="191"/>
      <c r="DH99" s="191"/>
      <c r="DI99" s="191"/>
      <c r="DJ99" s="191"/>
      <c r="DK99" s="191"/>
      <c r="DL99" s="191"/>
      <c r="DM99" s="191"/>
      <c r="DN99" s="191"/>
      <c r="DO99" s="191"/>
      <c r="DP99" s="191"/>
      <c r="DQ99" s="191"/>
      <c r="DR99" s="191"/>
      <c r="DS99" s="191"/>
      <c r="DT99" s="191"/>
      <c r="DU99" s="191"/>
      <c r="DV99" s="191"/>
      <c r="DW99" s="191"/>
      <c r="DX99" s="191"/>
      <c r="DY99" s="191"/>
      <c r="DZ99" s="191"/>
      <c r="EA99" s="191"/>
      <c r="EB99" s="191"/>
      <c r="EC99" s="191"/>
      <c r="ED99" s="191"/>
    </row>
    <row r="100" spans="1:134">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c r="CX100" s="191"/>
      <c r="CY100" s="191"/>
      <c r="CZ100" s="191"/>
      <c r="DA100" s="191"/>
      <c r="DB100" s="191"/>
      <c r="DC100" s="191"/>
      <c r="DD100" s="191"/>
      <c r="DE100" s="191"/>
      <c r="DF100" s="191"/>
      <c r="DG100" s="191"/>
      <c r="DH100" s="191"/>
      <c r="DI100" s="191"/>
      <c r="DJ100" s="191"/>
      <c r="DK100" s="191"/>
      <c r="DL100" s="191"/>
      <c r="DM100" s="191"/>
      <c r="DN100" s="191"/>
      <c r="DO100" s="191"/>
      <c r="DP100" s="191"/>
      <c r="DQ100" s="191"/>
      <c r="DR100" s="191"/>
      <c r="DS100" s="191"/>
      <c r="DT100" s="191"/>
      <c r="DU100" s="191"/>
      <c r="DV100" s="191"/>
      <c r="DW100" s="191"/>
      <c r="DX100" s="191"/>
      <c r="DY100" s="191"/>
      <c r="DZ100" s="191"/>
      <c r="EA100" s="191"/>
      <c r="EB100" s="191"/>
      <c r="EC100" s="191"/>
      <c r="ED100" s="191"/>
    </row>
    <row r="101" spans="1:134">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1"/>
      <c r="CM101" s="191"/>
      <c r="CN101" s="191"/>
      <c r="CO101" s="191"/>
      <c r="CP101" s="191"/>
      <c r="CQ101" s="191"/>
      <c r="CR101" s="191"/>
      <c r="CS101" s="191"/>
      <c r="CT101" s="191"/>
      <c r="CU101" s="191"/>
      <c r="CV101" s="191"/>
      <c r="CW101" s="191"/>
      <c r="CX101" s="191"/>
      <c r="CY101" s="191"/>
      <c r="CZ101" s="191"/>
      <c r="DA101" s="191"/>
      <c r="DB101" s="191"/>
      <c r="DC101" s="191"/>
      <c r="DD101" s="191"/>
      <c r="DE101" s="191"/>
      <c r="DF101" s="191"/>
      <c r="DG101" s="191"/>
      <c r="DH101" s="191"/>
      <c r="DI101" s="191"/>
      <c r="DJ101" s="191"/>
      <c r="DK101" s="191"/>
      <c r="DL101" s="191"/>
      <c r="DM101" s="191"/>
      <c r="DN101" s="191"/>
      <c r="DO101" s="191"/>
      <c r="DP101" s="191"/>
      <c r="DQ101" s="191"/>
      <c r="DR101" s="191"/>
      <c r="DS101" s="191"/>
      <c r="DT101" s="191"/>
      <c r="DU101" s="191"/>
      <c r="DV101" s="191"/>
      <c r="DW101" s="191"/>
      <c r="DX101" s="191"/>
      <c r="DY101" s="191"/>
      <c r="DZ101" s="191"/>
      <c r="EA101" s="191"/>
      <c r="EB101" s="191"/>
      <c r="EC101" s="191"/>
      <c r="ED101" s="191"/>
    </row>
    <row r="102" spans="1:134">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c r="CX102" s="191"/>
      <c r="CY102" s="191"/>
      <c r="CZ102" s="191"/>
      <c r="DA102" s="191"/>
      <c r="DB102" s="191"/>
      <c r="DC102" s="191"/>
      <c r="DD102" s="191"/>
      <c r="DE102" s="191"/>
      <c r="DF102" s="191"/>
      <c r="DG102" s="191"/>
      <c r="DH102" s="191"/>
      <c r="DI102" s="191"/>
      <c r="DJ102" s="191"/>
      <c r="DK102" s="191"/>
      <c r="DL102" s="191"/>
      <c r="DM102" s="191"/>
      <c r="DN102" s="191"/>
      <c r="DO102" s="191"/>
      <c r="DP102" s="191"/>
      <c r="DQ102" s="191"/>
      <c r="DR102" s="191"/>
      <c r="DS102" s="191"/>
      <c r="DT102" s="191"/>
      <c r="DU102" s="191"/>
      <c r="DV102" s="191"/>
      <c r="DW102" s="191"/>
      <c r="DX102" s="191"/>
      <c r="DY102" s="191"/>
      <c r="DZ102" s="191"/>
      <c r="EA102" s="191"/>
      <c r="EB102" s="191"/>
      <c r="EC102" s="191"/>
      <c r="ED102" s="191"/>
    </row>
    <row r="103" spans="1:134">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1"/>
      <c r="CM103" s="191"/>
      <c r="CN103" s="191"/>
      <c r="CO103" s="191"/>
      <c r="CP103" s="191"/>
      <c r="CQ103" s="191"/>
      <c r="CR103" s="191"/>
      <c r="CS103" s="191"/>
      <c r="CT103" s="191"/>
      <c r="CU103" s="191"/>
      <c r="CV103" s="191"/>
      <c r="CW103" s="191"/>
      <c r="CX103" s="191"/>
      <c r="CY103" s="191"/>
      <c r="CZ103" s="191"/>
      <c r="DA103" s="191"/>
      <c r="DB103" s="191"/>
      <c r="DC103" s="191"/>
      <c r="DD103" s="191"/>
      <c r="DE103" s="191"/>
      <c r="DF103" s="191"/>
      <c r="DG103" s="191"/>
      <c r="DH103" s="191"/>
      <c r="DI103" s="191"/>
      <c r="DJ103" s="191"/>
      <c r="DK103" s="191"/>
      <c r="DL103" s="191"/>
      <c r="DM103" s="191"/>
      <c r="DN103" s="191"/>
      <c r="DO103" s="191"/>
      <c r="DP103" s="191"/>
      <c r="DQ103" s="191"/>
      <c r="DR103" s="191"/>
      <c r="DS103" s="191"/>
      <c r="DT103" s="191"/>
      <c r="DU103" s="191"/>
      <c r="DV103" s="191"/>
      <c r="DW103" s="191"/>
      <c r="DX103" s="191"/>
      <c r="DY103" s="191"/>
      <c r="DZ103" s="191"/>
      <c r="EA103" s="191"/>
      <c r="EB103" s="191"/>
      <c r="EC103" s="191"/>
      <c r="ED103" s="191"/>
    </row>
    <row r="104" spans="1:134">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1"/>
      <c r="CM104" s="191"/>
      <c r="CN104" s="191"/>
      <c r="CO104" s="191"/>
      <c r="CP104" s="191"/>
      <c r="CQ104" s="191"/>
      <c r="CR104" s="191"/>
      <c r="CS104" s="191"/>
      <c r="CT104" s="191"/>
      <c r="CU104" s="191"/>
      <c r="CV104" s="191"/>
      <c r="CW104" s="191"/>
      <c r="CX104" s="191"/>
      <c r="CY104" s="191"/>
      <c r="CZ104" s="191"/>
      <c r="DA104" s="191"/>
      <c r="DB104" s="191"/>
      <c r="DC104" s="191"/>
      <c r="DD104" s="191"/>
      <c r="DE104" s="191"/>
      <c r="DF104" s="191"/>
      <c r="DG104" s="191"/>
      <c r="DH104" s="191"/>
      <c r="DI104" s="191"/>
      <c r="DJ104" s="191"/>
      <c r="DK104" s="191"/>
      <c r="DL104" s="191"/>
      <c r="DM104" s="191"/>
      <c r="DN104" s="191"/>
      <c r="DO104" s="191"/>
      <c r="DP104" s="191"/>
      <c r="DQ104" s="191"/>
      <c r="DR104" s="191"/>
      <c r="DS104" s="191"/>
      <c r="DT104" s="191"/>
      <c r="DU104" s="191"/>
      <c r="DV104" s="191"/>
      <c r="DW104" s="191"/>
      <c r="DX104" s="191"/>
      <c r="DY104" s="191"/>
      <c r="DZ104" s="191"/>
      <c r="EA104" s="191"/>
      <c r="EB104" s="191"/>
      <c r="EC104" s="191"/>
      <c r="ED104" s="191"/>
    </row>
    <row r="105" spans="1:134">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191"/>
      <c r="CL105" s="191"/>
      <c r="CM105" s="191"/>
      <c r="CN105" s="191"/>
      <c r="CO105" s="191"/>
      <c r="CP105" s="191"/>
      <c r="CQ105" s="191"/>
      <c r="CR105" s="191"/>
      <c r="CS105" s="191"/>
      <c r="CT105" s="191"/>
      <c r="CU105" s="191"/>
      <c r="CV105" s="191"/>
      <c r="CW105" s="191"/>
      <c r="CX105" s="191"/>
      <c r="CY105" s="191"/>
      <c r="CZ105" s="191"/>
      <c r="DA105" s="191"/>
      <c r="DB105" s="191"/>
      <c r="DC105" s="191"/>
      <c r="DD105" s="191"/>
      <c r="DE105" s="191"/>
      <c r="DF105" s="191"/>
      <c r="DG105" s="191"/>
      <c r="DH105" s="191"/>
      <c r="DI105" s="191"/>
      <c r="DJ105" s="191"/>
      <c r="DK105" s="191"/>
      <c r="DL105" s="191"/>
      <c r="DM105" s="191"/>
      <c r="DN105" s="191"/>
      <c r="DO105" s="191"/>
      <c r="DP105" s="191"/>
      <c r="DQ105" s="191"/>
      <c r="DR105" s="191"/>
      <c r="DS105" s="191"/>
      <c r="DT105" s="191"/>
      <c r="DU105" s="191"/>
      <c r="DV105" s="191"/>
      <c r="DW105" s="191"/>
      <c r="DX105" s="191"/>
      <c r="DY105" s="191"/>
      <c r="DZ105" s="191"/>
      <c r="EA105" s="191"/>
      <c r="EB105" s="191"/>
      <c r="EC105" s="191"/>
      <c r="ED105" s="191"/>
    </row>
    <row r="106" spans="1:134">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row>
    <row r="107" spans="1:134">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191"/>
      <c r="CM107" s="191"/>
      <c r="CN107" s="191"/>
      <c r="CO107" s="191"/>
      <c r="CP107" s="191"/>
      <c r="CQ107" s="191"/>
      <c r="CR107" s="191"/>
      <c r="CS107" s="191"/>
      <c r="CT107" s="191"/>
      <c r="CU107" s="191"/>
      <c r="CV107" s="191"/>
      <c r="CW107" s="191"/>
      <c r="CX107" s="191"/>
      <c r="CY107" s="191"/>
      <c r="CZ107" s="191"/>
      <c r="DA107" s="191"/>
      <c r="DB107" s="191"/>
      <c r="DC107" s="191"/>
      <c r="DD107" s="191"/>
      <c r="DE107" s="191"/>
      <c r="DF107" s="191"/>
      <c r="DG107" s="191"/>
      <c r="DH107" s="191"/>
      <c r="DI107" s="191"/>
      <c r="DJ107" s="191"/>
      <c r="DK107" s="191"/>
      <c r="DL107" s="191"/>
      <c r="DM107" s="191"/>
      <c r="DN107" s="191"/>
      <c r="DO107" s="191"/>
      <c r="DP107" s="191"/>
      <c r="DQ107" s="191"/>
      <c r="DR107" s="191"/>
      <c r="DS107" s="191"/>
      <c r="DT107" s="191"/>
      <c r="DU107" s="191"/>
      <c r="DV107" s="191"/>
      <c r="DW107" s="191"/>
      <c r="DX107" s="191"/>
      <c r="DY107" s="191"/>
      <c r="DZ107" s="191"/>
      <c r="EA107" s="191"/>
      <c r="EB107" s="191"/>
      <c r="EC107" s="191"/>
      <c r="ED107" s="191"/>
    </row>
    <row r="108" spans="1:134">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191"/>
      <c r="CL108" s="191"/>
      <c r="CM108" s="191"/>
      <c r="CN108" s="191"/>
      <c r="CO108" s="191"/>
      <c r="CP108" s="191"/>
      <c r="CQ108" s="191"/>
      <c r="CR108" s="191"/>
      <c r="CS108" s="191"/>
      <c r="CT108" s="191"/>
      <c r="CU108" s="191"/>
      <c r="CV108" s="191"/>
      <c r="CW108" s="191"/>
      <c r="CX108" s="191"/>
      <c r="CY108" s="191"/>
      <c r="CZ108" s="191"/>
      <c r="DA108" s="191"/>
      <c r="DB108" s="191"/>
      <c r="DC108" s="191"/>
      <c r="DD108" s="191"/>
      <c r="DE108" s="191"/>
      <c r="DF108" s="191"/>
      <c r="DG108" s="191"/>
      <c r="DH108" s="191"/>
      <c r="DI108" s="191"/>
      <c r="DJ108" s="191"/>
      <c r="DK108" s="191"/>
      <c r="DL108" s="191"/>
      <c r="DM108" s="191"/>
      <c r="DN108" s="191"/>
      <c r="DO108" s="191"/>
      <c r="DP108" s="191"/>
      <c r="DQ108" s="191"/>
      <c r="DR108" s="191"/>
      <c r="DS108" s="191"/>
      <c r="DT108" s="191"/>
      <c r="DU108" s="191"/>
      <c r="DV108" s="191"/>
      <c r="DW108" s="191"/>
      <c r="DX108" s="191"/>
      <c r="DY108" s="191"/>
      <c r="DZ108" s="191"/>
      <c r="EA108" s="191"/>
      <c r="EB108" s="191"/>
      <c r="EC108" s="191"/>
      <c r="ED108" s="191"/>
    </row>
    <row r="109" spans="1:134">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191"/>
      <c r="CL109" s="191"/>
      <c r="CM109" s="191"/>
      <c r="CN109" s="191"/>
      <c r="CO109" s="191"/>
      <c r="CP109" s="191"/>
      <c r="CQ109" s="191"/>
      <c r="CR109" s="191"/>
      <c r="CS109" s="191"/>
      <c r="CT109" s="191"/>
      <c r="CU109" s="191"/>
      <c r="CV109" s="191"/>
      <c r="CW109" s="191"/>
      <c r="CX109" s="191"/>
      <c r="CY109" s="191"/>
      <c r="CZ109" s="191"/>
      <c r="DA109" s="191"/>
      <c r="DB109" s="191"/>
      <c r="DC109" s="191"/>
      <c r="DD109" s="191"/>
      <c r="DE109" s="191"/>
      <c r="DF109" s="191"/>
      <c r="DG109" s="191"/>
      <c r="DH109" s="191"/>
      <c r="DI109" s="191"/>
      <c r="DJ109" s="191"/>
      <c r="DK109" s="191"/>
      <c r="DL109" s="191"/>
      <c r="DM109" s="191"/>
      <c r="DN109" s="191"/>
      <c r="DO109" s="191"/>
      <c r="DP109" s="191"/>
      <c r="DQ109" s="191"/>
      <c r="DR109" s="191"/>
      <c r="DS109" s="191"/>
      <c r="DT109" s="191"/>
      <c r="DU109" s="191"/>
      <c r="DV109" s="191"/>
      <c r="DW109" s="191"/>
      <c r="DX109" s="191"/>
      <c r="DY109" s="191"/>
      <c r="DZ109" s="191"/>
      <c r="EA109" s="191"/>
      <c r="EB109" s="191"/>
      <c r="EC109" s="191"/>
      <c r="ED109" s="191"/>
    </row>
    <row r="110" spans="1:134">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c r="CX110" s="191"/>
      <c r="CY110" s="191"/>
      <c r="CZ110" s="191"/>
      <c r="DA110" s="191"/>
      <c r="DB110" s="191"/>
      <c r="DC110" s="191"/>
      <c r="DD110" s="191"/>
      <c r="DE110" s="191"/>
      <c r="DF110" s="191"/>
      <c r="DG110" s="191"/>
      <c r="DH110" s="191"/>
      <c r="DI110" s="191"/>
      <c r="DJ110" s="191"/>
      <c r="DK110" s="191"/>
      <c r="DL110" s="191"/>
      <c r="DM110" s="191"/>
      <c r="DN110" s="191"/>
      <c r="DO110" s="191"/>
      <c r="DP110" s="191"/>
      <c r="DQ110" s="191"/>
      <c r="DR110" s="191"/>
      <c r="DS110" s="191"/>
      <c r="DT110" s="191"/>
      <c r="DU110" s="191"/>
      <c r="DV110" s="191"/>
      <c r="DW110" s="191"/>
      <c r="DX110" s="191"/>
      <c r="DY110" s="191"/>
      <c r="DZ110" s="191"/>
      <c r="EA110" s="191"/>
      <c r="EB110" s="191"/>
      <c r="EC110" s="191"/>
      <c r="ED110" s="191"/>
    </row>
    <row r="111" spans="1:134">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191"/>
      <c r="CL111" s="191"/>
      <c r="CM111" s="191"/>
      <c r="CN111" s="191"/>
      <c r="CO111" s="191"/>
      <c r="CP111" s="191"/>
      <c r="CQ111" s="191"/>
      <c r="CR111" s="191"/>
      <c r="CS111" s="191"/>
      <c r="CT111" s="191"/>
      <c r="CU111" s="191"/>
      <c r="CV111" s="191"/>
      <c r="CW111" s="191"/>
      <c r="CX111" s="191"/>
      <c r="CY111" s="191"/>
      <c r="CZ111" s="191"/>
      <c r="DA111" s="191"/>
      <c r="DB111" s="191"/>
      <c r="DC111" s="191"/>
      <c r="DD111" s="191"/>
      <c r="DE111" s="191"/>
      <c r="DF111" s="191"/>
      <c r="DG111" s="191"/>
      <c r="DH111" s="191"/>
      <c r="DI111" s="191"/>
      <c r="DJ111" s="191"/>
      <c r="DK111" s="191"/>
      <c r="DL111" s="191"/>
      <c r="DM111" s="191"/>
      <c r="DN111" s="191"/>
      <c r="DO111" s="191"/>
      <c r="DP111" s="191"/>
      <c r="DQ111" s="191"/>
      <c r="DR111" s="191"/>
      <c r="DS111" s="191"/>
      <c r="DT111" s="191"/>
      <c r="DU111" s="191"/>
      <c r="DV111" s="191"/>
      <c r="DW111" s="191"/>
      <c r="DX111" s="191"/>
      <c r="DY111" s="191"/>
      <c r="DZ111" s="191"/>
      <c r="EA111" s="191"/>
      <c r="EB111" s="191"/>
      <c r="EC111" s="191"/>
      <c r="ED111" s="191"/>
    </row>
    <row r="112" spans="1:134">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1"/>
      <c r="CX112" s="191"/>
      <c r="CY112" s="191"/>
      <c r="CZ112" s="191"/>
      <c r="DA112" s="191"/>
      <c r="DB112" s="191"/>
      <c r="DC112" s="191"/>
      <c r="DD112" s="191"/>
      <c r="DE112" s="191"/>
      <c r="DF112" s="191"/>
      <c r="DG112" s="191"/>
      <c r="DH112" s="191"/>
      <c r="DI112" s="191"/>
      <c r="DJ112" s="191"/>
      <c r="DK112" s="191"/>
      <c r="DL112" s="191"/>
      <c r="DM112" s="191"/>
      <c r="DN112" s="191"/>
      <c r="DO112" s="191"/>
      <c r="DP112" s="191"/>
      <c r="DQ112" s="191"/>
      <c r="DR112" s="191"/>
      <c r="DS112" s="191"/>
      <c r="DT112" s="191"/>
      <c r="DU112" s="191"/>
      <c r="DV112" s="191"/>
      <c r="DW112" s="191"/>
      <c r="DX112" s="191"/>
      <c r="DY112" s="191"/>
      <c r="DZ112" s="191"/>
      <c r="EA112" s="191"/>
      <c r="EB112" s="191"/>
      <c r="EC112" s="191"/>
      <c r="ED112" s="191"/>
    </row>
    <row r="113" spans="1:134">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191"/>
      <c r="CL113" s="191"/>
      <c r="CM113" s="191"/>
      <c r="CN113" s="191"/>
      <c r="CO113" s="191"/>
      <c r="CP113" s="191"/>
      <c r="CQ113" s="191"/>
      <c r="CR113" s="191"/>
      <c r="CS113" s="191"/>
      <c r="CT113" s="191"/>
      <c r="CU113" s="191"/>
      <c r="CV113" s="191"/>
      <c r="CW113" s="191"/>
      <c r="CX113" s="191"/>
      <c r="CY113" s="191"/>
      <c r="CZ113" s="191"/>
      <c r="DA113" s="191"/>
      <c r="DB113" s="191"/>
      <c r="DC113" s="191"/>
      <c r="DD113" s="191"/>
      <c r="DE113" s="191"/>
      <c r="DF113" s="191"/>
      <c r="DG113" s="191"/>
      <c r="DH113" s="191"/>
      <c r="DI113" s="191"/>
      <c r="DJ113" s="191"/>
      <c r="DK113" s="191"/>
      <c r="DL113" s="191"/>
      <c r="DM113" s="191"/>
      <c r="DN113" s="191"/>
      <c r="DO113" s="191"/>
      <c r="DP113" s="191"/>
      <c r="DQ113" s="191"/>
      <c r="DR113" s="191"/>
      <c r="DS113" s="191"/>
      <c r="DT113" s="191"/>
      <c r="DU113" s="191"/>
      <c r="DV113" s="191"/>
      <c r="DW113" s="191"/>
      <c r="DX113" s="191"/>
      <c r="DY113" s="191"/>
      <c r="DZ113" s="191"/>
      <c r="EA113" s="191"/>
      <c r="EB113" s="191"/>
      <c r="EC113" s="191"/>
      <c r="ED113" s="191"/>
    </row>
    <row r="114" spans="1:134">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191"/>
      <c r="CL114" s="191"/>
      <c r="CM114" s="191"/>
      <c r="CN114" s="191"/>
      <c r="CO114" s="191"/>
      <c r="CP114" s="191"/>
      <c r="CQ114" s="191"/>
      <c r="CR114" s="191"/>
      <c r="CS114" s="191"/>
      <c r="CT114" s="191"/>
      <c r="CU114" s="191"/>
      <c r="CV114" s="191"/>
      <c r="CW114" s="191"/>
      <c r="CX114" s="191"/>
      <c r="CY114" s="191"/>
      <c r="CZ114" s="191"/>
      <c r="DA114" s="191"/>
      <c r="DB114" s="191"/>
      <c r="DC114" s="191"/>
      <c r="DD114" s="191"/>
      <c r="DE114" s="191"/>
      <c r="DF114" s="191"/>
      <c r="DG114" s="191"/>
      <c r="DH114" s="191"/>
      <c r="DI114" s="191"/>
      <c r="DJ114" s="191"/>
      <c r="DK114" s="191"/>
      <c r="DL114" s="191"/>
      <c r="DM114" s="191"/>
      <c r="DN114" s="191"/>
      <c r="DO114" s="191"/>
      <c r="DP114" s="191"/>
      <c r="DQ114" s="191"/>
      <c r="DR114" s="191"/>
      <c r="DS114" s="191"/>
      <c r="DT114" s="191"/>
      <c r="DU114" s="191"/>
      <c r="DV114" s="191"/>
      <c r="DW114" s="191"/>
      <c r="DX114" s="191"/>
      <c r="DY114" s="191"/>
      <c r="DZ114" s="191"/>
      <c r="EA114" s="191"/>
      <c r="EB114" s="191"/>
      <c r="EC114" s="191"/>
      <c r="ED114" s="191"/>
    </row>
    <row r="115" spans="1:134">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c r="CI115" s="191"/>
      <c r="CJ115" s="191"/>
      <c r="CK115" s="191"/>
      <c r="CL115" s="191"/>
      <c r="CM115" s="191"/>
      <c r="CN115" s="191"/>
      <c r="CO115" s="191"/>
      <c r="CP115" s="191"/>
      <c r="CQ115" s="191"/>
      <c r="CR115" s="191"/>
      <c r="CS115" s="191"/>
      <c r="CT115" s="191"/>
      <c r="CU115" s="191"/>
      <c r="CV115" s="191"/>
      <c r="CW115" s="191"/>
      <c r="CX115" s="191"/>
      <c r="CY115" s="191"/>
      <c r="CZ115" s="191"/>
      <c r="DA115" s="191"/>
      <c r="DB115" s="191"/>
      <c r="DC115" s="191"/>
      <c r="DD115" s="191"/>
      <c r="DE115" s="191"/>
      <c r="DF115" s="191"/>
      <c r="DG115" s="191"/>
      <c r="DH115" s="191"/>
      <c r="DI115" s="191"/>
      <c r="DJ115" s="191"/>
      <c r="DK115" s="191"/>
      <c r="DL115" s="191"/>
      <c r="DM115" s="191"/>
      <c r="DN115" s="191"/>
      <c r="DO115" s="191"/>
      <c r="DP115" s="191"/>
      <c r="DQ115" s="191"/>
      <c r="DR115" s="191"/>
      <c r="DS115" s="191"/>
      <c r="DT115" s="191"/>
      <c r="DU115" s="191"/>
      <c r="DV115" s="191"/>
      <c r="DW115" s="191"/>
      <c r="DX115" s="191"/>
      <c r="DY115" s="191"/>
      <c r="DZ115" s="191"/>
      <c r="EA115" s="191"/>
      <c r="EB115" s="191"/>
      <c r="EC115" s="191"/>
      <c r="ED115" s="191"/>
    </row>
    <row r="116" spans="1:134">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c r="BS116" s="191"/>
      <c r="BT116" s="191"/>
      <c r="BU116" s="191"/>
      <c r="BV116" s="191"/>
      <c r="BW116" s="191"/>
      <c r="BX116" s="191"/>
      <c r="BY116" s="191"/>
      <c r="BZ116" s="191"/>
      <c r="CA116" s="191"/>
      <c r="CB116" s="191"/>
      <c r="CC116" s="191"/>
      <c r="CD116" s="191"/>
      <c r="CE116" s="191"/>
      <c r="CF116" s="191"/>
      <c r="CG116" s="191"/>
      <c r="CH116" s="191"/>
      <c r="CI116" s="191"/>
      <c r="CJ116" s="191"/>
      <c r="CK116" s="191"/>
      <c r="CL116" s="191"/>
      <c r="CM116" s="191"/>
      <c r="CN116" s="191"/>
      <c r="CO116" s="191"/>
      <c r="CP116" s="191"/>
      <c r="CQ116" s="191"/>
      <c r="CR116" s="191"/>
      <c r="CS116" s="191"/>
      <c r="CT116" s="191"/>
      <c r="CU116" s="191"/>
      <c r="CV116" s="191"/>
      <c r="CW116" s="191"/>
      <c r="CX116" s="191"/>
      <c r="CY116" s="191"/>
      <c r="CZ116" s="191"/>
      <c r="DA116" s="191"/>
      <c r="DB116" s="191"/>
      <c r="DC116" s="191"/>
      <c r="DD116" s="191"/>
      <c r="DE116" s="191"/>
      <c r="DF116" s="191"/>
      <c r="DG116" s="191"/>
      <c r="DH116" s="191"/>
      <c r="DI116" s="191"/>
      <c r="DJ116" s="191"/>
      <c r="DK116" s="191"/>
      <c r="DL116" s="191"/>
      <c r="DM116" s="191"/>
      <c r="DN116" s="191"/>
      <c r="DO116" s="191"/>
      <c r="DP116" s="191"/>
      <c r="DQ116" s="191"/>
      <c r="DR116" s="191"/>
      <c r="DS116" s="191"/>
      <c r="DT116" s="191"/>
      <c r="DU116" s="191"/>
      <c r="DV116" s="191"/>
      <c r="DW116" s="191"/>
      <c r="DX116" s="191"/>
      <c r="DY116" s="191"/>
      <c r="DZ116" s="191"/>
      <c r="EA116" s="191"/>
      <c r="EB116" s="191"/>
      <c r="EC116" s="191"/>
      <c r="ED116" s="191"/>
    </row>
    <row r="117" spans="1:134">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c r="CG117" s="191"/>
      <c r="CH117" s="191"/>
      <c r="CI117" s="191"/>
      <c r="CJ117" s="191"/>
      <c r="CK117" s="191"/>
      <c r="CL117" s="191"/>
      <c r="CM117" s="191"/>
      <c r="CN117" s="191"/>
      <c r="CO117" s="191"/>
      <c r="CP117" s="191"/>
      <c r="CQ117" s="191"/>
      <c r="CR117" s="191"/>
      <c r="CS117" s="191"/>
      <c r="CT117" s="191"/>
      <c r="CU117" s="191"/>
      <c r="CV117" s="191"/>
      <c r="CW117" s="191"/>
      <c r="CX117" s="191"/>
      <c r="CY117" s="191"/>
      <c r="CZ117" s="191"/>
      <c r="DA117" s="191"/>
      <c r="DB117" s="191"/>
      <c r="DC117" s="191"/>
      <c r="DD117" s="191"/>
      <c r="DE117" s="191"/>
      <c r="DF117" s="191"/>
      <c r="DG117" s="191"/>
      <c r="DH117" s="191"/>
      <c r="DI117" s="191"/>
      <c r="DJ117" s="191"/>
      <c r="DK117" s="191"/>
      <c r="DL117" s="191"/>
      <c r="DM117" s="191"/>
      <c r="DN117" s="191"/>
      <c r="DO117" s="191"/>
      <c r="DP117" s="191"/>
      <c r="DQ117" s="191"/>
      <c r="DR117" s="191"/>
      <c r="DS117" s="191"/>
      <c r="DT117" s="191"/>
      <c r="DU117" s="191"/>
      <c r="DV117" s="191"/>
      <c r="DW117" s="191"/>
      <c r="DX117" s="191"/>
      <c r="DY117" s="191"/>
      <c r="DZ117" s="191"/>
      <c r="EA117" s="191"/>
      <c r="EB117" s="191"/>
      <c r="EC117" s="191"/>
      <c r="ED117" s="191"/>
    </row>
    <row r="118" spans="1:134">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c r="CG118" s="191"/>
      <c r="CH118" s="191"/>
      <c r="CI118" s="191"/>
      <c r="CJ118" s="191"/>
      <c r="CK118" s="191"/>
      <c r="CL118" s="191"/>
      <c r="CM118" s="191"/>
      <c r="CN118" s="191"/>
      <c r="CO118" s="191"/>
      <c r="CP118" s="191"/>
      <c r="CQ118" s="191"/>
      <c r="CR118" s="191"/>
      <c r="CS118" s="191"/>
      <c r="CT118" s="191"/>
      <c r="CU118" s="191"/>
      <c r="CV118" s="191"/>
      <c r="CW118" s="191"/>
      <c r="CX118" s="191"/>
      <c r="CY118" s="191"/>
      <c r="CZ118" s="191"/>
      <c r="DA118" s="191"/>
      <c r="DB118" s="191"/>
      <c r="DC118" s="191"/>
      <c r="DD118" s="191"/>
      <c r="DE118" s="191"/>
      <c r="DF118" s="191"/>
      <c r="DG118" s="191"/>
      <c r="DH118" s="191"/>
      <c r="DI118" s="191"/>
      <c r="DJ118" s="191"/>
      <c r="DK118" s="191"/>
      <c r="DL118" s="191"/>
      <c r="DM118" s="191"/>
      <c r="DN118" s="191"/>
      <c r="DO118" s="191"/>
      <c r="DP118" s="191"/>
      <c r="DQ118" s="191"/>
      <c r="DR118" s="191"/>
      <c r="DS118" s="191"/>
      <c r="DT118" s="191"/>
      <c r="DU118" s="191"/>
      <c r="DV118" s="191"/>
      <c r="DW118" s="191"/>
      <c r="DX118" s="191"/>
      <c r="DY118" s="191"/>
      <c r="DZ118" s="191"/>
      <c r="EA118" s="191"/>
      <c r="EB118" s="191"/>
      <c r="EC118" s="191"/>
      <c r="ED118" s="191"/>
    </row>
    <row r="119" spans="1:134">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c r="CG119" s="191"/>
      <c r="CH119" s="191"/>
      <c r="CI119" s="191"/>
      <c r="CJ119" s="191"/>
      <c r="CK119" s="191"/>
      <c r="CL119" s="191"/>
      <c r="CM119" s="191"/>
      <c r="CN119" s="191"/>
      <c r="CO119" s="191"/>
      <c r="CP119" s="191"/>
      <c r="CQ119" s="191"/>
      <c r="CR119" s="191"/>
      <c r="CS119" s="191"/>
      <c r="CT119" s="191"/>
      <c r="CU119" s="191"/>
      <c r="CV119" s="191"/>
      <c r="CW119" s="191"/>
      <c r="CX119" s="191"/>
      <c r="CY119" s="191"/>
      <c r="CZ119" s="191"/>
      <c r="DA119" s="191"/>
      <c r="DB119" s="191"/>
      <c r="DC119" s="191"/>
      <c r="DD119" s="191"/>
      <c r="DE119" s="191"/>
      <c r="DF119" s="191"/>
      <c r="DG119" s="191"/>
      <c r="DH119" s="191"/>
      <c r="DI119" s="191"/>
      <c r="DJ119" s="191"/>
      <c r="DK119" s="191"/>
      <c r="DL119" s="191"/>
      <c r="DM119" s="191"/>
      <c r="DN119" s="191"/>
      <c r="DO119" s="191"/>
      <c r="DP119" s="191"/>
      <c r="DQ119" s="191"/>
      <c r="DR119" s="191"/>
      <c r="DS119" s="191"/>
      <c r="DT119" s="191"/>
      <c r="DU119" s="191"/>
      <c r="DV119" s="191"/>
      <c r="DW119" s="191"/>
      <c r="DX119" s="191"/>
      <c r="DY119" s="191"/>
      <c r="DZ119" s="191"/>
      <c r="EA119" s="191"/>
      <c r="EB119" s="191"/>
      <c r="EC119" s="191"/>
      <c r="ED119" s="191"/>
    </row>
    <row r="120" spans="1:134">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c r="CG120" s="191"/>
      <c r="CH120" s="191"/>
      <c r="CI120" s="191"/>
      <c r="CJ120" s="191"/>
      <c r="CK120" s="191"/>
      <c r="CL120" s="191"/>
      <c r="CM120" s="191"/>
      <c r="CN120" s="191"/>
      <c r="CO120" s="191"/>
      <c r="CP120" s="191"/>
      <c r="CQ120" s="191"/>
      <c r="CR120" s="191"/>
      <c r="CS120" s="191"/>
      <c r="CT120" s="191"/>
      <c r="CU120" s="191"/>
      <c r="CV120" s="191"/>
      <c r="CW120" s="191"/>
      <c r="CX120" s="191"/>
      <c r="CY120" s="191"/>
      <c r="CZ120" s="191"/>
      <c r="DA120" s="191"/>
      <c r="DB120" s="191"/>
      <c r="DC120" s="191"/>
      <c r="DD120" s="191"/>
      <c r="DE120" s="191"/>
      <c r="DF120" s="191"/>
      <c r="DG120" s="191"/>
      <c r="DH120" s="191"/>
      <c r="DI120" s="191"/>
      <c r="DJ120" s="191"/>
      <c r="DK120" s="191"/>
      <c r="DL120" s="191"/>
      <c r="DM120" s="191"/>
      <c r="DN120" s="191"/>
      <c r="DO120" s="191"/>
      <c r="DP120" s="191"/>
      <c r="DQ120" s="191"/>
      <c r="DR120" s="191"/>
      <c r="DS120" s="191"/>
      <c r="DT120" s="191"/>
      <c r="DU120" s="191"/>
      <c r="DV120" s="191"/>
      <c r="DW120" s="191"/>
      <c r="DX120" s="191"/>
      <c r="DY120" s="191"/>
      <c r="DZ120" s="191"/>
      <c r="EA120" s="191"/>
      <c r="EB120" s="191"/>
      <c r="EC120" s="191"/>
      <c r="ED120" s="191"/>
    </row>
    <row r="121" spans="1:134">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c r="BU121" s="191"/>
      <c r="BV121" s="191"/>
      <c r="BW121" s="191"/>
      <c r="BX121" s="191"/>
      <c r="BY121" s="191"/>
      <c r="BZ121" s="191"/>
      <c r="CA121" s="191"/>
      <c r="CB121" s="191"/>
      <c r="CC121" s="191"/>
      <c r="CD121" s="191"/>
      <c r="CE121" s="191"/>
      <c r="CF121" s="191"/>
      <c r="CG121" s="191"/>
      <c r="CH121" s="191"/>
      <c r="CI121" s="191"/>
      <c r="CJ121" s="191"/>
      <c r="CK121" s="191"/>
      <c r="CL121" s="191"/>
      <c r="CM121" s="191"/>
      <c r="CN121" s="191"/>
      <c r="CO121" s="191"/>
      <c r="CP121" s="191"/>
      <c r="CQ121" s="191"/>
      <c r="CR121" s="191"/>
      <c r="CS121" s="191"/>
      <c r="CT121" s="191"/>
      <c r="CU121" s="191"/>
      <c r="CV121" s="191"/>
      <c r="CW121" s="191"/>
      <c r="CX121" s="191"/>
      <c r="CY121" s="191"/>
      <c r="CZ121" s="191"/>
      <c r="DA121" s="191"/>
      <c r="DB121" s="191"/>
      <c r="DC121" s="191"/>
      <c r="DD121" s="191"/>
      <c r="DE121" s="191"/>
      <c r="DF121" s="191"/>
      <c r="DG121" s="191"/>
      <c r="DH121" s="191"/>
      <c r="DI121" s="191"/>
      <c r="DJ121" s="191"/>
      <c r="DK121" s="191"/>
      <c r="DL121" s="191"/>
      <c r="DM121" s="191"/>
      <c r="DN121" s="191"/>
      <c r="DO121" s="191"/>
      <c r="DP121" s="191"/>
      <c r="DQ121" s="191"/>
      <c r="DR121" s="191"/>
      <c r="DS121" s="191"/>
      <c r="DT121" s="191"/>
      <c r="DU121" s="191"/>
      <c r="DV121" s="191"/>
      <c r="DW121" s="191"/>
      <c r="DX121" s="191"/>
      <c r="DY121" s="191"/>
      <c r="DZ121" s="191"/>
      <c r="EA121" s="191"/>
      <c r="EB121" s="191"/>
      <c r="EC121" s="191"/>
      <c r="ED121" s="191"/>
    </row>
    <row r="122" spans="1:134">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c r="CW122" s="191"/>
      <c r="CX122" s="191"/>
      <c r="CY122" s="191"/>
      <c r="CZ122" s="191"/>
      <c r="DA122" s="191"/>
      <c r="DB122" s="191"/>
      <c r="DC122" s="191"/>
      <c r="DD122" s="191"/>
      <c r="DE122" s="191"/>
      <c r="DF122" s="191"/>
      <c r="DG122" s="191"/>
      <c r="DH122" s="191"/>
      <c r="DI122" s="191"/>
      <c r="DJ122" s="191"/>
      <c r="DK122" s="191"/>
      <c r="DL122" s="191"/>
      <c r="DM122" s="191"/>
      <c r="DN122" s="191"/>
      <c r="DO122" s="191"/>
      <c r="DP122" s="191"/>
      <c r="DQ122" s="191"/>
      <c r="DR122" s="191"/>
      <c r="DS122" s="191"/>
      <c r="DT122" s="191"/>
      <c r="DU122" s="191"/>
      <c r="DV122" s="191"/>
      <c r="DW122" s="191"/>
      <c r="DX122" s="191"/>
      <c r="DY122" s="191"/>
      <c r="DZ122" s="191"/>
      <c r="EA122" s="191"/>
      <c r="EB122" s="191"/>
      <c r="EC122" s="191"/>
      <c r="ED122" s="191"/>
    </row>
    <row r="123" spans="1:134">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row>
    <row r="124" spans="1:134">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c r="CW124" s="191"/>
      <c r="CX124" s="191"/>
      <c r="CY124" s="191"/>
      <c r="CZ124" s="191"/>
      <c r="DA124" s="191"/>
      <c r="DB124" s="191"/>
      <c r="DC124" s="191"/>
      <c r="DD124" s="191"/>
      <c r="DE124" s="191"/>
      <c r="DF124" s="191"/>
      <c r="DG124" s="191"/>
      <c r="DH124" s="191"/>
      <c r="DI124" s="191"/>
      <c r="DJ124" s="191"/>
      <c r="DK124" s="191"/>
      <c r="DL124" s="191"/>
      <c r="DM124" s="191"/>
      <c r="DN124" s="191"/>
      <c r="DO124" s="191"/>
      <c r="DP124" s="191"/>
      <c r="DQ124" s="191"/>
      <c r="DR124" s="191"/>
      <c r="DS124" s="191"/>
      <c r="DT124" s="191"/>
      <c r="DU124" s="191"/>
      <c r="DV124" s="191"/>
      <c r="DW124" s="191"/>
      <c r="DX124" s="191"/>
      <c r="DY124" s="191"/>
      <c r="DZ124" s="191"/>
      <c r="EA124" s="191"/>
      <c r="EB124" s="191"/>
      <c r="EC124" s="191"/>
      <c r="ED124" s="191"/>
    </row>
    <row r="125" spans="1:134">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c r="CW125" s="191"/>
      <c r="CX125" s="191"/>
      <c r="CY125" s="191"/>
      <c r="CZ125" s="191"/>
      <c r="DA125" s="191"/>
      <c r="DB125" s="191"/>
      <c r="DC125" s="191"/>
      <c r="DD125" s="191"/>
      <c r="DE125" s="191"/>
      <c r="DF125" s="191"/>
      <c r="DG125" s="191"/>
      <c r="DH125" s="191"/>
      <c r="DI125" s="191"/>
      <c r="DJ125" s="191"/>
      <c r="DK125" s="191"/>
      <c r="DL125" s="191"/>
      <c r="DM125" s="191"/>
      <c r="DN125" s="191"/>
      <c r="DO125" s="191"/>
      <c r="DP125" s="191"/>
      <c r="DQ125" s="191"/>
      <c r="DR125" s="191"/>
      <c r="DS125" s="191"/>
      <c r="DT125" s="191"/>
      <c r="DU125" s="191"/>
      <c r="DV125" s="191"/>
      <c r="DW125" s="191"/>
      <c r="DX125" s="191"/>
      <c r="DY125" s="191"/>
      <c r="DZ125" s="191"/>
      <c r="EA125" s="191"/>
      <c r="EB125" s="191"/>
      <c r="EC125" s="191"/>
      <c r="ED125" s="191"/>
    </row>
    <row r="126" spans="1:134">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c r="CG126" s="191"/>
      <c r="CH126" s="191"/>
      <c r="CI126" s="191"/>
      <c r="CJ126" s="191"/>
      <c r="CK126" s="191"/>
      <c r="CL126" s="191"/>
      <c r="CM126" s="191"/>
      <c r="CN126" s="191"/>
      <c r="CO126" s="191"/>
      <c r="CP126" s="191"/>
      <c r="CQ126" s="191"/>
      <c r="CR126" s="191"/>
      <c r="CS126" s="191"/>
      <c r="CT126" s="191"/>
      <c r="CU126" s="191"/>
      <c r="CV126" s="191"/>
      <c r="CW126" s="191"/>
      <c r="CX126" s="191"/>
      <c r="CY126" s="191"/>
      <c r="CZ126" s="191"/>
      <c r="DA126" s="191"/>
      <c r="DB126" s="191"/>
      <c r="DC126" s="191"/>
      <c r="DD126" s="191"/>
      <c r="DE126" s="191"/>
      <c r="DF126" s="191"/>
      <c r="DG126" s="191"/>
      <c r="DH126" s="191"/>
      <c r="DI126" s="191"/>
      <c r="DJ126" s="191"/>
      <c r="DK126" s="191"/>
      <c r="DL126" s="191"/>
      <c r="DM126" s="191"/>
      <c r="DN126" s="191"/>
      <c r="DO126" s="191"/>
      <c r="DP126" s="191"/>
      <c r="DQ126" s="191"/>
      <c r="DR126" s="191"/>
      <c r="DS126" s="191"/>
      <c r="DT126" s="191"/>
      <c r="DU126" s="191"/>
      <c r="DV126" s="191"/>
      <c r="DW126" s="191"/>
      <c r="DX126" s="191"/>
      <c r="DY126" s="191"/>
      <c r="DZ126" s="191"/>
      <c r="EA126" s="191"/>
      <c r="EB126" s="191"/>
      <c r="EC126" s="191"/>
      <c r="ED126" s="191"/>
    </row>
    <row r="127" spans="1:134">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c r="CG127" s="191"/>
      <c r="CH127" s="191"/>
      <c r="CI127" s="191"/>
      <c r="CJ127" s="191"/>
      <c r="CK127" s="191"/>
      <c r="CL127" s="191"/>
      <c r="CM127" s="191"/>
      <c r="CN127" s="191"/>
      <c r="CO127" s="191"/>
      <c r="CP127" s="191"/>
      <c r="CQ127" s="191"/>
      <c r="CR127" s="191"/>
      <c r="CS127" s="191"/>
      <c r="CT127" s="191"/>
      <c r="CU127" s="191"/>
      <c r="CV127" s="191"/>
      <c r="CW127" s="191"/>
      <c r="CX127" s="191"/>
      <c r="CY127" s="191"/>
      <c r="CZ127" s="191"/>
      <c r="DA127" s="191"/>
      <c r="DB127" s="191"/>
      <c r="DC127" s="191"/>
      <c r="DD127" s="191"/>
      <c r="DE127" s="191"/>
      <c r="DF127" s="191"/>
      <c r="DG127" s="191"/>
      <c r="DH127" s="191"/>
      <c r="DI127" s="191"/>
      <c r="DJ127" s="191"/>
      <c r="DK127" s="191"/>
      <c r="DL127" s="191"/>
      <c r="DM127" s="191"/>
      <c r="DN127" s="191"/>
      <c r="DO127" s="191"/>
      <c r="DP127" s="191"/>
      <c r="DQ127" s="191"/>
      <c r="DR127" s="191"/>
      <c r="DS127" s="191"/>
      <c r="DT127" s="191"/>
      <c r="DU127" s="191"/>
      <c r="DV127" s="191"/>
      <c r="DW127" s="191"/>
      <c r="DX127" s="191"/>
      <c r="DY127" s="191"/>
      <c r="DZ127" s="191"/>
      <c r="EA127" s="191"/>
      <c r="EB127" s="191"/>
      <c r="EC127" s="191"/>
      <c r="ED127" s="191"/>
    </row>
    <row r="128" spans="1:134">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c r="CG128" s="191"/>
      <c r="CH128" s="191"/>
      <c r="CI128" s="191"/>
      <c r="CJ128" s="191"/>
      <c r="CK128" s="191"/>
      <c r="CL128" s="191"/>
      <c r="CM128" s="191"/>
      <c r="CN128" s="191"/>
      <c r="CO128" s="191"/>
      <c r="CP128" s="191"/>
      <c r="CQ128" s="191"/>
      <c r="CR128" s="191"/>
      <c r="CS128" s="191"/>
      <c r="CT128" s="191"/>
      <c r="CU128" s="191"/>
      <c r="CV128" s="191"/>
      <c r="CW128" s="191"/>
      <c r="CX128" s="191"/>
      <c r="CY128" s="191"/>
      <c r="CZ128" s="191"/>
      <c r="DA128" s="191"/>
      <c r="DB128" s="191"/>
      <c r="DC128" s="191"/>
      <c r="DD128" s="191"/>
      <c r="DE128" s="191"/>
      <c r="DF128" s="191"/>
      <c r="DG128" s="191"/>
      <c r="DH128" s="191"/>
      <c r="DI128" s="191"/>
      <c r="DJ128" s="191"/>
      <c r="DK128" s="191"/>
      <c r="DL128" s="191"/>
      <c r="DM128" s="191"/>
      <c r="DN128" s="191"/>
      <c r="DO128" s="191"/>
      <c r="DP128" s="191"/>
      <c r="DQ128" s="191"/>
      <c r="DR128" s="191"/>
      <c r="DS128" s="191"/>
      <c r="DT128" s="191"/>
      <c r="DU128" s="191"/>
      <c r="DV128" s="191"/>
      <c r="DW128" s="191"/>
      <c r="DX128" s="191"/>
      <c r="DY128" s="191"/>
      <c r="DZ128" s="191"/>
      <c r="EA128" s="191"/>
      <c r="EB128" s="191"/>
      <c r="EC128" s="191"/>
      <c r="ED128" s="191"/>
    </row>
    <row r="129" spans="1:134">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191"/>
      <c r="BV129" s="191"/>
      <c r="BW129" s="191"/>
      <c r="BX129" s="191"/>
      <c r="BY129" s="191"/>
      <c r="BZ129" s="191"/>
      <c r="CA129" s="191"/>
      <c r="CB129" s="191"/>
      <c r="CC129" s="191"/>
      <c r="CD129" s="191"/>
      <c r="CE129" s="191"/>
      <c r="CF129" s="191"/>
      <c r="CG129" s="191"/>
      <c r="CH129" s="191"/>
      <c r="CI129" s="191"/>
      <c r="CJ129" s="191"/>
      <c r="CK129" s="191"/>
      <c r="CL129" s="191"/>
      <c r="CM129" s="191"/>
      <c r="CN129" s="191"/>
      <c r="CO129" s="191"/>
      <c r="CP129" s="191"/>
      <c r="CQ129" s="191"/>
      <c r="CR129" s="191"/>
      <c r="CS129" s="191"/>
      <c r="CT129" s="191"/>
      <c r="CU129" s="191"/>
      <c r="CV129" s="191"/>
      <c r="CW129" s="191"/>
      <c r="CX129" s="191"/>
      <c r="CY129" s="191"/>
      <c r="CZ129" s="191"/>
      <c r="DA129" s="191"/>
      <c r="DB129" s="191"/>
      <c r="DC129" s="191"/>
      <c r="DD129" s="191"/>
      <c r="DE129" s="191"/>
      <c r="DF129" s="191"/>
      <c r="DG129" s="191"/>
      <c r="DH129" s="191"/>
      <c r="DI129" s="191"/>
      <c r="DJ129" s="191"/>
      <c r="DK129" s="191"/>
      <c r="DL129" s="191"/>
      <c r="DM129" s="191"/>
      <c r="DN129" s="191"/>
      <c r="DO129" s="191"/>
      <c r="DP129" s="191"/>
      <c r="DQ129" s="191"/>
      <c r="DR129" s="191"/>
      <c r="DS129" s="191"/>
      <c r="DT129" s="191"/>
      <c r="DU129" s="191"/>
      <c r="DV129" s="191"/>
      <c r="DW129" s="191"/>
      <c r="DX129" s="191"/>
      <c r="DY129" s="191"/>
      <c r="DZ129" s="191"/>
      <c r="EA129" s="191"/>
      <c r="EB129" s="191"/>
      <c r="EC129" s="191"/>
      <c r="ED129" s="191"/>
    </row>
    <row r="130" spans="1:134">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c r="CG130" s="191"/>
      <c r="CH130" s="191"/>
      <c r="CI130" s="191"/>
      <c r="CJ130" s="191"/>
      <c r="CK130" s="191"/>
      <c r="CL130" s="191"/>
      <c r="CM130" s="191"/>
      <c r="CN130" s="191"/>
      <c r="CO130" s="191"/>
      <c r="CP130" s="191"/>
      <c r="CQ130" s="191"/>
      <c r="CR130" s="191"/>
      <c r="CS130" s="191"/>
      <c r="CT130" s="191"/>
      <c r="CU130" s="191"/>
      <c r="CV130" s="191"/>
      <c r="CW130" s="191"/>
      <c r="CX130" s="191"/>
      <c r="CY130" s="191"/>
      <c r="CZ130" s="191"/>
      <c r="DA130" s="191"/>
      <c r="DB130" s="191"/>
      <c r="DC130" s="191"/>
      <c r="DD130" s="191"/>
      <c r="DE130" s="191"/>
      <c r="DF130" s="191"/>
      <c r="DG130" s="191"/>
      <c r="DH130" s="191"/>
      <c r="DI130" s="191"/>
      <c r="DJ130" s="191"/>
      <c r="DK130" s="191"/>
      <c r="DL130" s="191"/>
      <c r="DM130" s="191"/>
      <c r="DN130" s="191"/>
      <c r="DO130" s="191"/>
      <c r="DP130" s="191"/>
      <c r="DQ130" s="191"/>
      <c r="DR130" s="191"/>
      <c r="DS130" s="191"/>
      <c r="DT130" s="191"/>
      <c r="DU130" s="191"/>
      <c r="DV130" s="191"/>
      <c r="DW130" s="191"/>
      <c r="DX130" s="191"/>
      <c r="DY130" s="191"/>
      <c r="DZ130" s="191"/>
      <c r="EA130" s="191"/>
      <c r="EB130" s="191"/>
      <c r="EC130" s="191"/>
      <c r="ED130" s="191"/>
    </row>
    <row r="131" spans="1:134">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191"/>
      <c r="CU131" s="191"/>
      <c r="CV131" s="191"/>
      <c r="CW131" s="191"/>
      <c r="CX131" s="191"/>
      <c r="CY131" s="191"/>
      <c r="CZ131" s="191"/>
      <c r="DA131" s="191"/>
      <c r="DB131" s="191"/>
      <c r="DC131" s="191"/>
      <c r="DD131" s="191"/>
      <c r="DE131" s="191"/>
      <c r="DF131" s="191"/>
      <c r="DG131" s="191"/>
      <c r="DH131" s="191"/>
      <c r="DI131" s="191"/>
      <c r="DJ131" s="191"/>
      <c r="DK131" s="191"/>
      <c r="DL131" s="191"/>
      <c r="DM131" s="191"/>
      <c r="DN131" s="191"/>
      <c r="DO131" s="191"/>
      <c r="DP131" s="191"/>
      <c r="DQ131" s="191"/>
      <c r="DR131" s="191"/>
      <c r="DS131" s="191"/>
      <c r="DT131" s="191"/>
      <c r="DU131" s="191"/>
      <c r="DV131" s="191"/>
      <c r="DW131" s="191"/>
      <c r="DX131" s="191"/>
      <c r="DY131" s="191"/>
      <c r="DZ131" s="191"/>
      <c r="EA131" s="191"/>
      <c r="EB131" s="191"/>
      <c r="EC131" s="191"/>
      <c r="ED131" s="191"/>
    </row>
    <row r="132" spans="1:134">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c r="CG132" s="191"/>
      <c r="CH132" s="191"/>
      <c r="CI132" s="191"/>
      <c r="CJ132" s="191"/>
      <c r="CK132" s="191"/>
      <c r="CL132" s="191"/>
      <c r="CM132" s="191"/>
      <c r="CN132" s="191"/>
      <c r="CO132" s="191"/>
      <c r="CP132" s="191"/>
      <c r="CQ132" s="191"/>
      <c r="CR132" s="191"/>
      <c r="CS132" s="191"/>
      <c r="CT132" s="191"/>
      <c r="CU132" s="191"/>
      <c r="CV132" s="191"/>
      <c r="CW132" s="191"/>
      <c r="CX132" s="191"/>
      <c r="CY132" s="191"/>
      <c r="CZ132" s="191"/>
      <c r="DA132" s="191"/>
      <c r="DB132" s="191"/>
      <c r="DC132" s="191"/>
      <c r="DD132" s="191"/>
      <c r="DE132" s="191"/>
      <c r="DF132" s="191"/>
      <c r="DG132" s="191"/>
      <c r="DH132" s="191"/>
      <c r="DI132" s="191"/>
      <c r="DJ132" s="191"/>
      <c r="DK132" s="191"/>
      <c r="DL132" s="191"/>
      <c r="DM132" s="191"/>
      <c r="DN132" s="191"/>
      <c r="DO132" s="191"/>
      <c r="DP132" s="191"/>
      <c r="DQ132" s="191"/>
      <c r="DR132" s="191"/>
      <c r="DS132" s="191"/>
      <c r="DT132" s="191"/>
      <c r="DU132" s="191"/>
      <c r="DV132" s="191"/>
      <c r="DW132" s="191"/>
      <c r="DX132" s="191"/>
      <c r="DY132" s="191"/>
      <c r="DZ132" s="191"/>
      <c r="EA132" s="191"/>
      <c r="EB132" s="191"/>
      <c r="EC132" s="191"/>
      <c r="ED132" s="191"/>
    </row>
    <row r="133" spans="1:134">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c r="CG133" s="191"/>
      <c r="CH133" s="191"/>
      <c r="CI133" s="191"/>
      <c r="CJ133" s="191"/>
      <c r="CK133" s="191"/>
      <c r="CL133" s="191"/>
      <c r="CM133" s="191"/>
      <c r="CN133" s="191"/>
      <c r="CO133" s="191"/>
      <c r="CP133" s="191"/>
      <c r="CQ133" s="191"/>
      <c r="CR133" s="191"/>
      <c r="CS133" s="191"/>
      <c r="CT133" s="191"/>
      <c r="CU133" s="191"/>
      <c r="CV133" s="191"/>
      <c r="CW133" s="191"/>
      <c r="CX133" s="191"/>
      <c r="CY133" s="191"/>
      <c r="CZ133" s="191"/>
      <c r="DA133" s="191"/>
      <c r="DB133" s="191"/>
      <c r="DC133" s="191"/>
      <c r="DD133" s="191"/>
      <c r="DE133" s="191"/>
      <c r="DF133" s="191"/>
      <c r="DG133" s="191"/>
      <c r="DH133" s="191"/>
      <c r="DI133" s="191"/>
      <c r="DJ133" s="191"/>
      <c r="DK133" s="191"/>
      <c r="DL133" s="191"/>
      <c r="DM133" s="191"/>
      <c r="DN133" s="191"/>
      <c r="DO133" s="191"/>
      <c r="DP133" s="191"/>
      <c r="DQ133" s="191"/>
      <c r="DR133" s="191"/>
      <c r="DS133" s="191"/>
      <c r="DT133" s="191"/>
      <c r="DU133" s="191"/>
      <c r="DV133" s="191"/>
      <c r="DW133" s="191"/>
      <c r="DX133" s="191"/>
      <c r="DY133" s="191"/>
      <c r="DZ133" s="191"/>
      <c r="EA133" s="191"/>
      <c r="EB133" s="191"/>
      <c r="EC133" s="191"/>
      <c r="ED133" s="191"/>
    </row>
    <row r="134" spans="1:134">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c r="CG134" s="191"/>
      <c r="CH134" s="191"/>
      <c r="CI134" s="191"/>
      <c r="CJ134" s="191"/>
      <c r="CK134" s="191"/>
      <c r="CL134" s="191"/>
      <c r="CM134" s="191"/>
      <c r="CN134" s="191"/>
      <c r="CO134" s="191"/>
      <c r="CP134" s="191"/>
      <c r="CQ134" s="191"/>
      <c r="CR134" s="191"/>
      <c r="CS134" s="191"/>
      <c r="CT134" s="191"/>
      <c r="CU134" s="191"/>
      <c r="CV134" s="191"/>
      <c r="CW134" s="191"/>
      <c r="CX134" s="191"/>
      <c r="CY134" s="191"/>
      <c r="CZ134" s="191"/>
      <c r="DA134" s="191"/>
      <c r="DB134" s="191"/>
      <c r="DC134" s="191"/>
      <c r="DD134" s="191"/>
      <c r="DE134" s="191"/>
      <c r="DF134" s="191"/>
      <c r="DG134" s="191"/>
      <c r="DH134" s="191"/>
      <c r="DI134" s="191"/>
      <c r="DJ134" s="191"/>
      <c r="DK134" s="191"/>
      <c r="DL134" s="191"/>
      <c r="DM134" s="191"/>
      <c r="DN134" s="191"/>
      <c r="DO134" s="191"/>
      <c r="DP134" s="191"/>
      <c r="DQ134" s="191"/>
      <c r="DR134" s="191"/>
      <c r="DS134" s="191"/>
      <c r="DT134" s="191"/>
      <c r="DU134" s="191"/>
      <c r="DV134" s="191"/>
      <c r="DW134" s="191"/>
      <c r="DX134" s="191"/>
      <c r="DY134" s="191"/>
      <c r="DZ134" s="191"/>
      <c r="EA134" s="191"/>
      <c r="EB134" s="191"/>
      <c r="EC134" s="191"/>
      <c r="ED134" s="191"/>
    </row>
    <row r="135" spans="1:134">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1"/>
      <c r="BP135" s="191"/>
      <c r="BQ135" s="191"/>
      <c r="BR135" s="191"/>
      <c r="BS135" s="191"/>
      <c r="BT135" s="191"/>
      <c r="BU135" s="191"/>
      <c r="BV135" s="191"/>
      <c r="BW135" s="191"/>
      <c r="BX135" s="191"/>
      <c r="BY135" s="191"/>
      <c r="BZ135" s="191"/>
      <c r="CA135" s="191"/>
      <c r="CB135" s="191"/>
      <c r="CC135" s="191"/>
      <c r="CD135" s="191"/>
      <c r="CE135" s="191"/>
      <c r="CF135" s="191"/>
      <c r="CG135" s="191"/>
      <c r="CH135" s="191"/>
      <c r="CI135" s="191"/>
      <c r="CJ135" s="191"/>
      <c r="CK135" s="191"/>
      <c r="CL135" s="191"/>
      <c r="CM135" s="191"/>
      <c r="CN135" s="191"/>
      <c r="CO135" s="191"/>
      <c r="CP135" s="191"/>
      <c r="CQ135" s="191"/>
      <c r="CR135" s="191"/>
      <c r="CS135" s="191"/>
      <c r="CT135" s="191"/>
      <c r="CU135" s="191"/>
      <c r="CV135" s="191"/>
      <c r="CW135" s="191"/>
      <c r="CX135" s="191"/>
      <c r="CY135" s="191"/>
      <c r="CZ135" s="191"/>
      <c r="DA135" s="191"/>
      <c r="DB135" s="191"/>
      <c r="DC135" s="191"/>
      <c r="DD135" s="191"/>
      <c r="DE135" s="191"/>
      <c r="DF135" s="191"/>
      <c r="DG135" s="191"/>
      <c r="DH135" s="191"/>
      <c r="DI135" s="191"/>
      <c r="DJ135" s="191"/>
      <c r="DK135" s="191"/>
      <c r="DL135" s="191"/>
      <c r="DM135" s="191"/>
      <c r="DN135" s="191"/>
      <c r="DO135" s="191"/>
      <c r="DP135" s="191"/>
      <c r="DQ135" s="191"/>
      <c r="DR135" s="191"/>
      <c r="DS135" s="191"/>
      <c r="DT135" s="191"/>
      <c r="DU135" s="191"/>
      <c r="DV135" s="191"/>
      <c r="DW135" s="191"/>
      <c r="DX135" s="191"/>
      <c r="DY135" s="191"/>
      <c r="DZ135" s="191"/>
      <c r="EA135" s="191"/>
      <c r="EB135" s="191"/>
      <c r="EC135" s="191"/>
      <c r="ED135" s="191"/>
    </row>
    <row r="136" spans="1:134">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c r="CG136" s="191"/>
      <c r="CH136" s="191"/>
      <c r="CI136" s="191"/>
      <c r="CJ136" s="191"/>
      <c r="CK136" s="191"/>
      <c r="CL136" s="191"/>
      <c r="CM136" s="191"/>
      <c r="CN136" s="191"/>
      <c r="CO136" s="191"/>
      <c r="CP136" s="191"/>
      <c r="CQ136" s="191"/>
      <c r="CR136" s="191"/>
      <c r="CS136" s="191"/>
      <c r="CT136" s="191"/>
      <c r="CU136" s="191"/>
      <c r="CV136" s="191"/>
      <c r="CW136" s="191"/>
      <c r="CX136" s="191"/>
      <c r="CY136" s="191"/>
      <c r="CZ136" s="191"/>
      <c r="DA136" s="191"/>
      <c r="DB136" s="191"/>
      <c r="DC136" s="191"/>
      <c r="DD136" s="191"/>
      <c r="DE136" s="191"/>
      <c r="DF136" s="191"/>
      <c r="DG136" s="191"/>
      <c r="DH136" s="191"/>
      <c r="DI136" s="191"/>
      <c r="DJ136" s="191"/>
      <c r="DK136" s="191"/>
      <c r="DL136" s="191"/>
      <c r="DM136" s="191"/>
      <c r="DN136" s="191"/>
      <c r="DO136" s="191"/>
      <c r="DP136" s="191"/>
      <c r="DQ136" s="191"/>
      <c r="DR136" s="191"/>
      <c r="DS136" s="191"/>
      <c r="DT136" s="191"/>
      <c r="DU136" s="191"/>
      <c r="DV136" s="191"/>
      <c r="DW136" s="191"/>
      <c r="DX136" s="191"/>
      <c r="DY136" s="191"/>
      <c r="DZ136" s="191"/>
      <c r="EA136" s="191"/>
      <c r="EB136" s="191"/>
      <c r="EC136" s="191"/>
      <c r="ED136" s="191"/>
    </row>
    <row r="137" spans="1:134">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c r="CG137" s="191"/>
      <c r="CH137" s="191"/>
      <c r="CI137" s="191"/>
      <c r="CJ137" s="191"/>
      <c r="CK137" s="191"/>
      <c r="CL137" s="191"/>
      <c r="CM137" s="191"/>
      <c r="CN137" s="191"/>
      <c r="CO137" s="191"/>
      <c r="CP137" s="191"/>
      <c r="CQ137" s="191"/>
      <c r="CR137" s="191"/>
      <c r="CS137" s="191"/>
      <c r="CT137" s="191"/>
      <c r="CU137" s="191"/>
      <c r="CV137" s="191"/>
      <c r="CW137" s="191"/>
      <c r="CX137" s="191"/>
      <c r="CY137" s="191"/>
      <c r="CZ137" s="191"/>
      <c r="DA137" s="191"/>
      <c r="DB137" s="191"/>
      <c r="DC137" s="191"/>
      <c r="DD137" s="191"/>
      <c r="DE137" s="191"/>
      <c r="DF137" s="191"/>
      <c r="DG137" s="191"/>
      <c r="DH137" s="191"/>
      <c r="DI137" s="191"/>
      <c r="DJ137" s="191"/>
      <c r="DK137" s="191"/>
      <c r="DL137" s="191"/>
      <c r="DM137" s="191"/>
      <c r="DN137" s="191"/>
      <c r="DO137" s="191"/>
      <c r="DP137" s="191"/>
      <c r="DQ137" s="191"/>
      <c r="DR137" s="191"/>
      <c r="DS137" s="191"/>
      <c r="DT137" s="191"/>
      <c r="DU137" s="191"/>
      <c r="DV137" s="191"/>
      <c r="DW137" s="191"/>
      <c r="DX137" s="191"/>
      <c r="DY137" s="191"/>
      <c r="DZ137" s="191"/>
      <c r="EA137" s="191"/>
      <c r="EB137" s="191"/>
      <c r="EC137" s="191"/>
      <c r="ED137" s="191"/>
    </row>
    <row r="138" spans="1:134">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c r="CI138" s="191"/>
      <c r="CJ138" s="191"/>
      <c r="CK138" s="191"/>
      <c r="CL138" s="191"/>
      <c r="CM138" s="191"/>
      <c r="CN138" s="191"/>
      <c r="CO138" s="191"/>
      <c r="CP138" s="191"/>
      <c r="CQ138" s="191"/>
      <c r="CR138" s="191"/>
      <c r="CS138" s="191"/>
      <c r="CT138" s="191"/>
      <c r="CU138" s="191"/>
      <c r="CV138" s="191"/>
      <c r="CW138" s="191"/>
      <c r="CX138" s="191"/>
      <c r="CY138" s="191"/>
      <c r="CZ138" s="191"/>
      <c r="DA138" s="191"/>
      <c r="DB138" s="191"/>
      <c r="DC138" s="191"/>
      <c r="DD138" s="191"/>
      <c r="DE138" s="191"/>
      <c r="DF138" s="191"/>
      <c r="DG138" s="191"/>
      <c r="DH138" s="191"/>
      <c r="DI138" s="191"/>
      <c r="DJ138" s="191"/>
      <c r="DK138" s="191"/>
      <c r="DL138" s="191"/>
      <c r="DM138" s="191"/>
      <c r="DN138" s="191"/>
      <c r="DO138" s="191"/>
      <c r="DP138" s="191"/>
      <c r="DQ138" s="191"/>
      <c r="DR138" s="191"/>
      <c r="DS138" s="191"/>
      <c r="DT138" s="191"/>
      <c r="DU138" s="191"/>
      <c r="DV138" s="191"/>
      <c r="DW138" s="191"/>
      <c r="DX138" s="191"/>
      <c r="DY138" s="191"/>
      <c r="DZ138" s="191"/>
      <c r="EA138" s="191"/>
      <c r="EB138" s="191"/>
      <c r="EC138" s="191"/>
      <c r="ED138" s="191"/>
    </row>
    <row r="139" spans="1:134">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c r="CI139" s="191"/>
      <c r="CJ139" s="191"/>
      <c r="CK139" s="191"/>
      <c r="CL139" s="191"/>
      <c r="CM139" s="191"/>
      <c r="CN139" s="191"/>
      <c r="CO139" s="191"/>
      <c r="CP139" s="191"/>
      <c r="CQ139" s="191"/>
      <c r="CR139" s="191"/>
      <c r="CS139" s="191"/>
      <c r="CT139" s="191"/>
      <c r="CU139" s="191"/>
      <c r="CV139" s="191"/>
      <c r="CW139" s="191"/>
      <c r="CX139" s="191"/>
      <c r="CY139" s="191"/>
      <c r="CZ139" s="191"/>
      <c r="DA139" s="191"/>
      <c r="DB139" s="191"/>
      <c r="DC139" s="191"/>
      <c r="DD139" s="191"/>
      <c r="DE139" s="191"/>
      <c r="DF139" s="191"/>
      <c r="DG139" s="191"/>
      <c r="DH139" s="191"/>
      <c r="DI139" s="191"/>
      <c r="DJ139" s="191"/>
      <c r="DK139" s="191"/>
      <c r="DL139" s="191"/>
      <c r="DM139" s="191"/>
      <c r="DN139" s="191"/>
      <c r="DO139" s="191"/>
      <c r="DP139" s="191"/>
      <c r="DQ139" s="191"/>
      <c r="DR139" s="191"/>
      <c r="DS139" s="191"/>
      <c r="DT139" s="191"/>
      <c r="DU139" s="191"/>
      <c r="DV139" s="191"/>
      <c r="DW139" s="191"/>
      <c r="DX139" s="191"/>
      <c r="DY139" s="191"/>
      <c r="DZ139" s="191"/>
      <c r="EA139" s="191"/>
      <c r="EB139" s="191"/>
      <c r="EC139" s="191"/>
      <c r="ED139" s="191"/>
    </row>
    <row r="140" spans="1:134">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row>
    <row r="141" spans="1:134">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c r="CG141" s="191"/>
      <c r="CH141" s="191"/>
      <c r="CI141" s="191"/>
      <c r="CJ141" s="191"/>
      <c r="CK141" s="191"/>
      <c r="CL141" s="191"/>
      <c r="CM141" s="191"/>
      <c r="CN141" s="191"/>
      <c r="CO141" s="191"/>
      <c r="CP141" s="191"/>
      <c r="CQ141" s="191"/>
      <c r="CR141" s="191"/>
      <c r="CS141" s="191"/>
      <c r="CT141" s="191"/>
      <c r="CU141" s="191"/>
      <c r="CV141" s="191"/>
      <c r="CW141" s="191"/>
      <c r="CX141" s="191"/>
      <c r="CY141" s="191"/>
      <c r="CZ141" s="191"/>
      <c r="DA141" s="191"/>
      <c r="DB141" s="191"/>
      <c r="DC141" s="191"/>
      <c r="DD141" s="191"/>
      <c r="DE141" s="191"/>
      <c r="DF141" s="191"/>
      <c r="DG141" s="191"/>
      <c r="DH141" s="191"/>
      <c r="DI141" s="191"/>
      <c r="DJ141" s="191"/>
      <c r="DK141" s="191"/>
      <c r="DL141" s="191"/>
      <c r="DM141" s="191"/>
      <c r="DN141" s="191"/>
      <c r="DO141" s="191"/>
      <c r="DP141" s="191"/>
      <c r="DQ141" s="191"/>
      <c r="DR141" s="191"/>
      <c r="DS141" s="191"/>
      <c r="DT141" s="191"/>
      <c r="DU141" s="191"/>
      <c r="DV141" s="191"/>
      <c r="DW141" s="191"/>
      <c r="DX141" s="191"/>
      <c r="DY141" s="191"/>
      <c r="DZ141" s="191"/>
      <c r="EA141" s="191"/>
      <c r="EB141" s="191"/>
      <c r="EC141" s="191"/>
      <c r="ED141" s="191"/>
    </row>
    <row r="142" spans="1:134">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c r="CI142" s="191"/>
      <c r="CJ142" s="191"/>
      <c r="CK142" s="191"/>
      <c r="CL142" s="191"/>
      <c r="CM142" s="191"/>
      <c r="CN142" s="191"/>
      <c r="CO142" s="191"/>
      <c r="CP142" s="191"/>
      <c r="CQ142" s="191"/>
      <c r="CR142" s="191"/>
      <c r="CS142" s="191"/>
      <c r="CT142" s="191"/>
      <c r="CU142" s="191"/>
      <c r="CV142" s="191"/>
      <c r="CW142" s="191"/>
      <c r="CX142" s="191"/>
      <c r="CY142" s="191"/>
      <c r="CZ142" s="191"/>
      <c r="DA142" s="191"/>
      <c r="DB142" s="191"/>
      <c r="DC142" s="191"/>
      <c r="DD142" s="191"/>
      <c r="DE142" s="191"/>
      <c r="DF142" s="191"/>
      <c r="DG142" s="191"/>
      <c r="DH142" s="191"/>
      <c r="DI142" s="191"/>
      <c r="DJ142" s="191"/>
      <c r="DK142" s="191"/>
      <c r="DL142" s="191"/>
      <c r="DM142" s="191"/>
      <c r="DN142" s="191"/>
      <c r="DO142" s="191"/>
      <c r="DP142" s="191"/>
      <c r="DQ142" s="191"/>
      <c r="DR142" s="191"/>
      <c r="DS142" s="191"/>
      <c r="DT142" s="191"/>
      <c r="DU142" s="191"/>
      <c r="DV142" s="191"/>
      <c r="DW142" s="191"/>
      <c r="DX142" s="191"/>
      <c r="DY142" s="191"/>
      <c r="DZ142" s="191"/>
      <c r="EA142" s="191"/>
      <c r="EB142" s="191"/>
      <c r="EC142" s="191"/>
      <c r="ED142" s="191"/>
    </row>
    <row r="143" spans="1:134">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c r="CI143" s="191"/>
      <c r="CJ143" s="191"/>
      <c r="CK143" s="191"/>
      <c r="CL143" s="191"/>
      <c r="CM143" s="191"/>
      <c r="CN143" s="191"/>
      <c r="CO143" s="191"/>
      <c r="CP143" s="191"/>
      <c r="CQ143" s="191"/>
      <c r="CR143" s="191"/>
      <c r="CS143" s="191"/>
      <c r="CT143" s="191"/>
      <c r="CU143" s="191"/>
      <c r="CV143" s="191"/>
      <c r="CW143" s="191"/>
      <c r="CX143" s="191"/>
      <c r="CY143" s="191"/>
      <c r="CZ143" s="191"/>
      <c r="DA143" s="191"/>
      <c r="DB143" s="191"/>
      <c r="DC143" s="191"/>
      <c r="DD143" s="191"/>
      <c r="DE143" s="191"/>
      <c r="DF143" s="191"/>
      <c r="DG143" s="191"/>
      <c r="DH143" s="191"/>
      <c r="DI143" s="191"/>
      <c r="DJ143" s="191"/>
      <c r="DK143" s="191"/>
      <c r="DL143" s="191"/>
      <c r="DM143" s="191"/>
      <c r="DN143" s="191"/>
      <c r="DO143" s="191"/>
      <c r="DP143" s="191"/>
      <c r="DQ143" s="191"/>
      <c r="DR143" s="191"/>
      <c r="DS143" s="191"/>
      <c r="DT143" s="191"/>
      <c r="DU143" s="191"/>
      <c r="DV143" s="191"/>
      <c r="DW143" s="191"/>
      <c r="DX143" s="191"/>
      <c r="DY143" s="191"/>
      <c r="DZ143" s="191"/>
      <c r="EA143" s="191"/>
      <c r="EB143" s="191"/>
      <c r="EC143" s="191"/>
      <c r="ED143" s="191"/>
    </row>
    <row r="144" spans="1:134">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c r="CG144" s="191"/>
      <c r="CH144" s="191"/>
      <c r="CI144" s="191"/>
      <c r="CJ144" s="191"/>
      <c r="CK144" s="191"/>
      <c r="CL144" s="191"/>
      <c r="CM144" s="191"/>
      <c r="CN144" s="191"/>
      <c r="CO144" s="191"/>
      <c r="CP144" s="191"/>
      <c r="CQ144" s="191"/>
      <c r="CR144" s="191"/>
      <c r="CS144" s="191"/>
      <c r="CT144" s="191"/>
      <c r="CU144" s="191"/>
      <c r="CV144" s="191"/>
      <c r="CW144" s="191"/>
      <c r="CX144" s="191"/>
      <c r="CY144" s="191"/>
      <c r="CZ144" s="191"/>
      <c r="DA144" s="191"/>
      <c r="DB144" s="191"/>
      <c r="DC144" s="191"/>
      <c r="DD144" s="191"/>
      <c r="DE144" s="191"/>
      <c r="DF144" s="191"/>
      <c r="DG144" s="191"/>
      <c r="DH144" s="191"/>
      <c r="DI144" s="191"/>
      <c r="DJ144" s="191"/>
      <c r="DK144" s="191"/>
      <c r="DL144" s="191"/>
      <c r="DM144" s="191"/>
      <c r="DN144" s="191"/>
      <c r="DO144" s="191"/>
      <c r="DP144" s="191"/>
      <c r="DQ144" s="191"/>
      <c r="DR144" s="191"/>
      <c r="DS144" s="191"/>
      <c r="DT144" s="191"/>
      <c r="DU144" s="191"/>
      <c r="DV144" s="191"/>
      <c r="DW144" s="191"/>
      <c r="DX144" s="191"/>
      <c r="DY144" s="191"/>
      <c r="DZ144" s="191"/>
      <c r="EA144" s="191"/>
      <c r="EB144" s="191"/>
      <c r="EC144" s="191"/>
      <c r="ED144" s="191"/>
    </row>
    <row r="145" spans="1:134">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c r="CG145" s="191"/>
      <c r="CH145" s="191"/>
      <c r="CI145" s="191"/>
      <c r="CJ145" s="191"/>
      <c r="CK145" s="191"/>
      <c r="CL145" s="191"/>
      <c r="CM145" s="191"/>
      <c r="CN145" s="191"/>
      <c r="CO145" s="191"/>
      <c r="CP145" s="191"/>
      <c r="CQ145" s="191"/>
      <c r="CR145" s="191"/>
      <c r="CS145" s="191"/>
      <c r="CT145" s="191"/>
      <c r="CU145" s="191"/>
      <c r="CV145" s="191"/>
      <c r="CW145" s="191"/>
      <c r="CX145" s="191"/>
      <c r="CY145" s="191"/>
      <c r="CZ145" s="191"/>
      <c r="DA145" s="191"/>
      <c r="DB145" s="191"/>
      <c r="DC145" s="191"/>
      <c r="DD145" s="191"/>
      <c r="DE145" s="191"/>
      <c r="DF145" s="191"/>
      <c r="DG145" s="191"/>
      <c r="DH145" s="191"/>
      <c r="DI145" s="191"/>
      <c r="DJ145" s="191"/>
      <c r="DK145" s="191"/>
      <c r="DL145" s="191"/>
      <c r="DM145" s="191"/>
      <c r="DN145" s="191"/>
      <c r="DO145" s="191"/>
      <c r="DP145" s="191"/>
      <c r="DQ145" s="191"/>
      <c r="DR145" s="191"/>
      <c r="DS145" s="191"/>
      <c r="DT145" s="191"/>
      <c r="DU145" s="191"/>
      <c r="DV145" s="191"/>
      <c r="DW145" s="191"/>
      <c r="DX145" s="191"/>
      <c r="DY145" s="191"/>
      <c r="DZ145" s="191"/>
      <c r="EA145" s="191"/>
      <c r="EB145" s="191"/>
      <c r="EC145" s="191"/>
      <c r="ED145" s="191"/>
    </row>
    <row r="146" spans="1:134">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c r="CG146" s="191"/>
      <c r="CH146" s="191"/>
      <c r="CI146" s="191"/>
      <c r="CJ146" s="191"/>
      <c r="CK146" s="191"/>
      <c r="CL146" s="191"/>
      <c r="CM146" s="191"/>
      <c r="CN146" s="191"/>
      <c r="CO146" s="191"/>
      <c r="CP146" s="191"/>
      <c r="CQ146" s="191"/>
      <c r="CR146" s="191"/>
      <c r="CS146" s="191"/>
      <c r="CT146" s="191"/>
      <c r="CU146" s="191"/>
      <c r="CV146" s="191"/>
      <c r="CW146" s="191"/>
      <c r="CX146" s="191"/>
      <c r="CY146" s="191"/>
      <c r="CZ146" s="191"/>
      <c r="DA146" s="191"/>
      <c r="DB146" s="191"/>
      <c r="DC146" s="191"/>
      <c r="DD146" s="191"/>
      <c r="DE146" s="191"/>
      <c r="DF146" s="191"/>
      <c r="DG146" s="191"/>
      <c r="DH146" s="191"/>
      <c r="DI146" s="191"/>
      <c r="DJ146" s="191"/>
      <c r="DK146" s="191"/>
      <c r="DL146" s="191"/>
      <c r="DM146" s="191"/>
      <c r="DN146" s="191"/>
      <c r="DO146" s="191"/>
      <c r="DP146" s="191"/>
      <c r="DQ146" s="191"/>
      <c r="DR146" s="191"/>
      <c r="DS146" s="191"/>
      <c r="DT146" s="191"/>
      <c r="DU146" s="191"/>
      <c r="DV146" s="191"/>
      <c r="DW146" s="191"/>
      <c r="DX146" s="191"/>
      <c r="DY146" s="191"/>
      <c r="DZ146" s="191"/>
      <c r="EA146" s="191"/>
      <c r="EB146" s="191"/>
      <c r="EC146" s="191"/>
      <c r="ED146" s="191"/>
    </row>
    <row r="147" spans="1:134">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c r="CW147" s="191"/>
      <c r="CX147" s="191"/>
      <c r="CY147" s="191"/>
      <c r="CZ147" s="191"/>
      <c r="DA147" s="191"/>
      <c r="DB147" s="191"/>
      <c r="DC147" s="191"/>
      <c r="DD147" s="191"/>
      <c r="DE147" s="191"/>
      <c r="DF147" s="191"/>
      <c r="DG147" s="191"/>
      <c r="DH147" s="191"/>
      <c r="DI147" s="191"/>
      <c r="DJ147" s="191"/>
      <c r="DK147" s="191"/>
      <c r="DL147" s="191"/>
      <c r="DM147" s="191"/>
      <c r="DN147" s="191"/>
      <c r="DO147" s="191"/>
      <c r="DP147" s="191"/>
      <c r="DQ147" s="191"/>
      <c r="DR147" s="191"/>
      <c r="DS147" s="191"/>
      <c r="DT147" s="191"/>
      <c r="DU147" s="191"/>
      <c r="DV147" s="191"/>
      <c r="DW147" s="191"/>
      <c r="DX147" s="191"/>
      <c r="DY147" s="191"/>
      <c r="DZ147" s="191"/>
      <c r="EA147" s="191"/>
      <c r="EB147" s="191"/>
      <c r="EC147" s="191"/>
      <c r="ED147" s="191"/>
    </row>
    <row r="148" spans="1:134">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c r="CW148" s="191"/>
      <c r="CX148" s="191"/>
      <c r="CY148" s="191"/>
      <c r="CZ148" s="191"/>
      <c r="DA148" s="191"/>
      <c r="DB148" s="191"/>
      <c r="DC148" s="191"/>
      <c r="DD148" s="191"/>
      <c r="DE148" s="191"/>
      <c r="DF148" s="191"/>
      <c r="DG148" s="191"/>
      <c r="DH148" s="191"/>
      <c r="DI148" s="191"/>
      <c r="DJ148" s="191"/>
      <c r="DK148" s="191"/>
      <c r="DL148" s="191"/>
      <c r="DM148" s="191"/>
      <c r="DN148" s="191"/>
      <c r="DO148" s="191"/>
      <c r="DP148" s="191"/>
      <c r="DQ148" s="191"/>
      <c r="DR148" s="191"/>
      <c r="DS148" s="191"/>
      <c r="DT148" s="191"/>
      <c r="DU148" s="191"/>
      <c r="DV148" s="191"/>
      <c r="DW148" s="191"/>
      <c r="DX148" s="191"/>
      <c r="DY148" s="191"/>
      <c r="DZ148" s="191"/>
      <c r="EA148" s="191"/>
      <c r="EB148" s="191"/>
      <c r="EC148" s="191"/>
      <c r="ED148" s="191"/>
    </row>
    <row r="149" spans="1:134">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c r="CW149" s="191"/>
      <c r="CX149" s="191"/>
      <c r="CY149" s="191"/>
      <c r="CZ149" s="191"/>
      <c r="DA149" s="191"/>
      <c r="DB149" s="191"/>
      <c r="DC149" s="191"/>
      <c r="DD149" s="191"/>
      <c r="DE149" s="191"/>
      <c r="DF149" s="191"/>
      <c r="DG149" s="191"/>
      <c r="DH149" s="191"/>
      <c r="DI149" s="191"/>
      <c r="DJ149" s="191"/>
      <c r="DK149" s="191"/>
      <c r="DL149" s="191"/>
      <c r="DM149" s="191"/>
      <c r="DN149" s="191"/>
      <c r="DO149" s="191"/>
      <c r="DP149" s="191"/>
      <c r="DQ149" s="191"/>
      <c r="DR149" s="191"/>
      <c r="DS149" s="191"/>
      <c r="DT149" s="191"/>
      <c r="DU149" s="191"/>
      <c r="DV149" s="191"/>
      <c r="DW149" s="191"/>
      <c r="DX149" s="191"/>
      <c r="DY149" s="191"/>
      <c r="DZ149" s="191"/>
      <c r="EA149" s="191"/>
      <c r="EB149" s="191"/>
      <c r="EC149" s="191"/>
      <c r="ED149" s="191"/>
    </row>
    <row r="150" spans="1:134">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c r="CW150" s="191"/>
      <c r="CX150" s="191"/>
      <c r="CY150" s="191"/>
      <c r="CZ150" s="191"/>
      <c r="DA150" s="191"/>
      <c r="DB150" s="191"/>
      <c r="DC150" s="191"/>
      <c r="DD150" s="191"/>
      <c r="DE150" s="191"/>
      <c r="DF150" s="191"/>
      <c r="DG150" s="191"/>
      <c r="DH150" s="191"/>
      <c r="DI150" s="191"/>
      <c r="DJ150" s="191"/>
      <c r="DK150" s="191"/>
      <c r="DL150" s="191"/>
      <c r="DM150" s="191"/>
      <c r="DN150" s="191"/>
      <c r="DO150" s="191"/>
      <c r="DP150" s="191"/>
      <c r="DQ150" s="191"/>
      <c r="DR150" s="191"/>
      <c r="DS150" s="191"/>
      <c r="DT150" s="191"/>
      <c r="DU150" s="191"/>
      <c r="DV150" s="191"/>
      <c r="DW150" s="191"/>
      <c r="DX150" s="191"/>
      <c r="DY150" s="191"/>
      <c r="DZ150" s="191"/>
      <c r="EA150" s="191"/>
      <c r="EB150" s="191"/>
      <c r="EC150" s="191"/>
      <c r="ED150" s="191"/>
    </row>
    <row r="151" spans="1:134">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c r="CI151" s="191"/>
      <c r="CJ151" s="191"/>
      <c r="CK151" s="191"/>
      <c r="CL151" s="191"/>
      <c r="CM151" s="191"/>
      <c r="CN151" s="191"/>
      <c r="CO151" s="191"/>
      <c r="CP151" s="191"/>
      <c r="CQ151" s="191"/>
      <c r="CR151" s="191"/>
      <c r="CS151" s="191"/>
      <c r="CT151" s="191"/>
      <c r="CU151" s="191"/>
      <c r="CV151" s="191"/>
      <c r="CW151" s="191"/>
      <c r="CX151" s="191"/>
      <c r="CY151" s="191"/>
      <c r="CZ151" s="191"/>
      <c r="DA151" s="191"/>
      <c r="DB151" s="191"/>
      <c r="DC151" s="191"/>
      <c r="DD151" s="191"/>
      <c r="DE151" s="191"/>
      <c r="DF151" s="191"/>
      <c r="DG151" s="191"/>
      <c r="DH151" s="191"/>
      <c r="DI151" s="191"/>
      <c r="DJ151" s="191"/>
      <c r="DK151" s="191"/>
      <c r="DL151" s="191"/>
      <c r="DM151" s="191"/>
      <c r="DN151" s="191"/>
      <c r="DO151" s="191"/>
      <c r="DP151" s="191"/>
      <c r="DQ151" s="191"/>
      <c r="DR151" s="191"/>
      <c r="DS151" s="191"/>
      <c r="DT151" s="191"/>
      <c r="DU151" s="191"/>
      <c r="DV151" s="191"/>
      <c r="DW151" s="191"/>
      <c r="DX151" s="191"/>
      <c r="DY151" s="191"/>
      <c r="DZ151" s="191"/>
      <c r="EA151" s="191"/>
      <c r="EB151" s="191"/>
      <c r="EC151" s="191"/>
      <c r="ED151" s="191"/>
    </row>
    <row r="152" spans="1:134">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c r="CI152" s="191"/>
      <c r="CJ152" s="191"/>
      <c r="CK152" s="191"/>
      <c r="CL152" s="191"/>
      <c r="CM152" s="191"/>
      <c r="CN152" s="191"/>
      <c r="CO152" s="191"/>
      <c r="CP152" s="191"/>
      <c r="CQ152" s="191"/>
      <c r="CR152" s="191"/>
      <c r="CS152" s="191"/>
      <c r="CT152" s="191"/>
      <c r="CU152" s="191"/>
      <c r="CV152" s="191"/>
      <c r="CW152" s="191"/>
      <c r="CX152" s="191"/>
      <c r="CY152" s="191"/>
      <c r="CZ152" s="191"/>
      <c r="DA152" s="191"/>
      <c r="DB152" s="191"/>
      <c r="DC152" s="191"/>
      <c r="DD152" s="191"/>
      <c r="DE152" s="191"/>
      <c r="DF152" s="191"/>
      <c r="DG152" s="191"/>
      <c r="DH152" s="191"/>
      <c r="DI152" s="191"/>
      <c r="DJ152" s="191"/>
      <c r="DK152" s="191"/>
      <c r="DL152" s="191"/>
      <c r="DM152" s="191"/>
      <c r="DN152" s="191"/>
      <c r="DO152" s="191"/>
      <c r="DP152" s="191"/>
      <c r="DQ152" s="191"/>
      <c r="DR152" s="191"/>
      <c r="DS152" s="191"/>
      <c r="DT152" s="191"/>
      <c r="DU152" s="191"/>
      <c r="DV152" s="191"/>
      <c r="DW152" s="191"/>
      <c r="DX152" s="191"/>
      <c r="DY152" s="191"/>
      <c r="DZ152" s="191"/>
      <c r="EA152" s="191"/>
      <c r="EB152" s="191"/>
      <c r="EC152" s="191"/>
      <c r="ED152" s="191"/>
    </row>
    <row r="153" spans="1:134">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c r="CG153" s="191"/>
      <c r="CH153" s="191"/>
      <c r="CI153" s="191"/>
      <c r="CJ153" s="191"/>
      <c r="CK153" s="191"/>
      <c r="CL153" s="191"/>
      <c r="CM153" s="191"/>
      <c r="CN153" s="191"/>
      <c r="CO153" s="191"/>
      <c r="CP153" s="191"/>
      <c r="CQ153" s="191"/>
      <c r="CR153" s="191"/>
      <c r="CS153" s="191"/>
      <c r="CT153" s="191"/>
      <c r="CU153" s="191"/>
      <c r="CV153" s="191"/>
      <c r="CW153" s="191"/>
      <c r="CX153" s="191"/>
      <c r="CY153" s="191"/>
      <c r="CZ153" s="191"/>
      <c r="DA153" s="191"/>
      <c r="DB153" s="191"/>
      <c r="DC153" s="191"/>
      <c r="DD153" s="191"/>
      <c r="DE153" s="191"/>
      <c r="DF153" s="191"/>
      <c r="DG153" s="191"/>
      <c r="DH153" s="191"/>
      <c r="DI153" s="191"/>
      <c r="DJ153" s="191"/>
      <c r="DK153" s="191"/>
      <c r="DL153" s="191"/>
      <c r="DM153" s="191"/>
      <c r="DN153" s="191"/>
      <c r="DO153" s="191"/>
      <c r="DP153" s="191"/>
      <c r="DQ153" s="191"/>
      <c r="DR153" s="191"/>
      <c r="DS153" s="191"/>
      <c r="DT153" s="191"/>
      <c r="DU153" s="191"/>
      <c r="DV153" s="191"/>
      <c r="DW153" s="191"/>
      <c r="DX153" s="191"/>
      <c r="DY153" s="191"/>
      <c r="DZ153" s="191"/>
      <c r="EA153" s="191"/>
      <c r="EB153" s="191"/>
      <c r="EC153" s="191"/>
      <c r="ED153" s="191"/>
    </row>
    <row r="154" spans="1:134">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c r="CG154" s="191"/>
      <c r="CH154" s="191"/>
      <c r="CI154" s="191"/>
      <c r="CJ154" s="191"/>
      <c r="CK154" s="191"/>
      <c r="CL154" s="191"/>
      <c r="CM154" s="191"/>
      <c r="CN154" s="191"/>
      <c r="CO154" s="191"/>
      <c r="CP154" s="191"/>
      <c r="CQ154" s="191"/>
      <c r="CR154" s="191"/>
      <c r="CS154" s="191"/>
      <c r="CT154" s="191"/>
      <c r="CU154" s="191"/>
      <c r="CV154" s="191"/>
      <c r="CW154" s="191"/>
      <c r="CX154" s="191"/>
      <c r="CY154" s="191"/>
      <c r="CZ154" s="191"/>
      <c r="DA154" s="191"/>
      <c r="DB154" s="191"/>
      <c r="DC154" s="191"/>
      <c r="DD154" s="191"/>
      <c r="DE154" s="191"/>
      <c r="DF154" s="191"/>
      <c r="DG154" s="191"/>
      <c r="DH154" s="191"/>
      <c r="DI154" s="191"/>
      <c r="DJ154" s="191"/>
      <c r="DK154" s="191"/>
      <c r="DL154" s="191"/>
      <c r="DM154" s="191"/>
      <c r="DN154" s="191"/>
      <c r="DO154" s="191"/>
      <c r="DP154" s="191"/>
      <c r="DQ154" s="191"/>
      <c r="DR154" s="191"/>
      <c r="DS154" s="191"/>
      <c r="DT154" s="191"/>
      <c r="DU154" s="191"/>
      <c r="DV154" s="191"/>
      <c r="DW154" s="191"/>
      <c r="DX154" s="191"/>
      <c r="DY154" s="191"/>
      <c r="DZ154" s="191"/>
      <c r="EA154" s="191"/>
      <c r="EB154" s="191"/>
      <c r="EC154" s="191"/>
      <c r="ED154" s="191"/>
    </row>
    <row r="155" spans="1:134">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c r="CI155" s="191"/>
      <c r="CJ155" s="191"/>
      <c r="CK155" s="191"/>
      <c r="CL155" s="191"/>
      <c r="CM155" s="191"/>
      <c r="CN155" s="191"/>
      <c r="CO155" s="191"/>
      <c r="CP155" s="191"/>
      <c r="CQ155" s="191"/>
      <c r="CR155" s="191"/>
      <c r="CS155" s="191"/>
      <c r="CT155" s="191"/>
      <c r="CU155" s="191"/>
      <c r="CV155" s="191"/>
      <c r="CW155" s="191"/>
      <c r="CX155" s="191"/>
      <c r="CY155" s="191"/>
      <c r="CZ155" s="191"/>
      <c r="DA155" s="191"/>
      <c r="DB155" s="191"/>
      <c r="DC155" s="191"/>
      <c r="DD155" s="191"/>
      <c r="DE155" s="191"/>
      <c r="DF155" s="191"/>
      <c r="DG155" s="191"/>
      <c r="DH155" s="191"/>
      <c r="DI155" s="191"/>
      <c r="DJ155" s="191"/>
      <c r="DK155" s="191"/>
      <c r="DL155" s="191"/>
      <c r="DM155" s="191"/>
      <c r="DN155" s="191"/>
      <c r="DO155" s="191"/>
      <c r="DP155" s="191"/>
      <c r="DQ155" s="191"/>
      <c r="DR155" s="191"/>
      <c r="DS155" s="191"/>
      <c r="DT155" s="191"/>
      <c r="DU155" s="191"/>
      <c r="DV155" s="191"/>
      <c r="DW155" s="191"/>
      <c r="DX155" s="191"/>
      <c r="DY155" s="191"/>
      <c r="DZ155" s="191"/>
      <c r="EA155" s="191"/>
      <c r="EB155" s="191"/>
      <c r="EC155" s="191"/>
      <c r="ED155" s="191"/>
    </row>
    <row r="156" spans="1:134">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c r="CG156" s="191"/>
      <c r="CH156" s="191"/>
      <c r="CI156" s="191"/>
      <c r="CJ156" s="191"/>
      <c r="CK156" s="191"/>
      <c r="CL156" s="191"/>
      <c r="CM156" s="191"/>
      <c r="CN156" s="191"/>
      <c r="CO156" s="191"/>
      <c r="CP156" s="191"/>
      <c r="CQ156" s="191"/>
      <c r="CR156" s="191"/>
      <c r="CS156" s="191"/>
      <c r="CT156" s="191"/>
      <c r="CU156" s="191"/>
      <c r="CV156" s="191"/>
      <c r="CW156" s="191"/>
      <c r="CX156" s="191"/>
      <c r="CY156" s="191"/>
      <c r="CZ156" s="191"/>
      <c r="DA156" s="191"/>
      <c r="DB156" s="191"/>
      <c r="DC156" s="191"/>
      <c r="DD156" s="191"/>
      <c r="DE156" s="191"/>
      <c r="DF156" s="191"/>
      <c r="DG156" s="191"/>
      <c r="DH156" s="191"/>
      <c r="DI156" s="191"/>
      <c r="DJ156" s="191"/>
      <c r="DK156" s="191"/>
      <c r="DL156" s="191"/>
      <c r="DM156" s="191"/>
      <c r="DN156" s="191"/>
      <c r="DO156" s="191"/>
      <c r="DP156" s="191"/>
      <c r="DQ156" s="191"/>
      <c r="DR156" s="191"/>
      <c r="DS156" s="191"/>
      <c r="DT156" s="191"/>
      <c r="DU156" s="191"/>
      <c r="DV156" s="191"/>
      <c r="DW156" s="191"/>
      <c r="DX156" s="191"/>
      <c r="DY156" s="191"/>
      <c r="DZ156" s="191"/>
      <c r="EA156" s="191"/>
      <c r="EB156" s="191"/>
      <c r="EC156" s="191"/>
      <c r="ED156" s="191"/>
    </row>
    <row r="157" spans="1:134">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row>
    <row r="158" spans="1:134">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1"/>
      <c r="BS158" s="191"/>
      <c r="BT158" s="191"/>
      <c r="BU158" s="191"/>
      <c r="BV158" s="191"/>
      <c r="BW158" s="191"/>
      <c r="BX158" s="191"/>
      <c r="BY158" s="191"/>
      <c r="BZ158" s="191"/>
      <c r="CA158" s="191"/>
      <c r="CB158" s="191"/>
      <c r="CC158" s="191"/>
      <c r="CD158" s="191"/>
      <c r="CE158" s="191"/>
      <c r="CF158" s="191"/>
      <c r="CG158" s="191"/>
      <c r="CH158" s="191"/>
      <c r="CI158" s="191"/>
      <c r="CJ158" s="191"/>
      <c r="CK158" s="191"/>
      <c r="CL158" s="191"/>
      <c r="CM158" s="191"/>
      <c r="CN158" s="191"/>
      <c r="CO158" s="191"/>
      <c r="CP158" s="191"/>
      <c r="CQ158" s="191"/>
      <c r="CR158" s="191"/>
      <c r="CS158" s="191"/>
      <c r="CT158" s="191"/>
      <c r="CU158" s="191"/>
      <c r="CV158" s="191"/>
      <c r="CW158" s="191"/>
      <c r="CX158" s="191"/>
      <c r="CY158" s="191"/>
      <c r="CZ158" s="191"/>
      <c r="DA158" s="191"/>
      <c r="DB158" s="191"/>
      <c r="DC158" s="191"/>
      <c r="DD158" s="191"/>
      <c r="DE158" s="191"/>
      <c r="DF158" s="191"/>
      <c r="DG158" s="191"/>
      <c r="DH158" s="191"/>
      <c r="DI158" s="191"/>
      <c r="DJ158" s="191"/>
      <c r="DK158" s="191"/>
      <c r="DL158" s="191"/>
      <c r="DM158" s="191"/>
      <c r="DN158" s="191"/>
      <c r="DO158" s="191"/>
      <c r="DP158" s="191"/>
      <c r="DQ158" s="191"/>
      <c r="DR158" s="191"/>
      <c r="DS158" s="191"/>
      <c r="DT158" s="191"/>
      <c r="DU158" s="191"/>
      <c r="DV158" s="191"/>
      <c r="DW158" s="191"/>
      <c r="DX158" s="191"/>
      <c r="DY158" s="191"/>
      <c r="DZ158" s="191"/>
      <c r="EA158" s="191"/>
      <c r="EB158" s="191"/>
      <c r="EC158" s="191"/>
      <c r="ED158" s="191"/>
    </row>
    <row r="159" spans="1:134">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1"/>
      <c r="DX159" s="191"/>
      <c r="DY159" s="191"/>
      <c r="DZ159" s="191"/>
      <c r="EA159" s="191"/>
      <c r="EB159" s="191"/>
      <c r="EC159" s="191"/>
      <c r="ED159" s="191"/>
    </row>
    <row r="160" spans="1:134">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c r="CI160" s="191"/>
      <c r="CJ160" s="191"/>
      <c r="CK160" s="191"/>
      <c r="CL160" s="191"/>
      <c r="CM160" s="191"/>
      <c r="CN160" s="191"/>
      <c r="CO160" s="191"/>
      <c r="CP160" s="191"/>
      <c r="CQ160" s="191"/>
      <c r="CR160" s="191"/>
      <c r="CS160" s="191"/>
      <c r="CT160" s="191"/>
      <c r="CU160" s="191"/>
      <c r="CV160" s="191"/>
      <c r="CW160" s="191"/>
      <c r="CX160" s="191"/>
      <c r="CY160" s="191"/>
      <c r="CZ160" s="191"/>
      <c r="DA160" s="191"/>
      <c r="DB160" s="191"/>
      <c r="DC160" s="191"/>
      <c r="DD160" s="191"/>
      <c r="DE160" s="191"/>
      <c r="DF160" s="191"/>
      <c r="DG160" s="191"/>
      <c r="DH160" s="191"/>
      <c r="DI160" s="191"/>
      <c r="DJ160" s="191"/>
      <c r="DK160" s="191"/>
      <c r="DL160" s="191"/>
      <c r="DM160" s="191"/>
      <c r="DN160" s="191"/>
      <c r="DO160" s="191"/>
      <c r="DP160" s="191"/>
      <c r="DQ160" s="191"/>
      <c r="DR160" s="191"/>
      <c r="DS160" s="191"/>
      <c r="DT160" s="191"/>
      <c r="DU160" s="191"/>
      <c r="DV160" s="191"/>
      <c r="DW160" s="191"/>
      <c r="DX160" s="191"/>
      <c r="DY160" s="191"/>
      <c r="DZ160" s="191"/>
      <c r="EA160" s="191"/>
      <c r="EB160" s="191"/>
      <c r="EC160" s="191"/>
      <c r="ED160" s="191"/>
    </row>
    <row r="161" spans="1:134">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c r="CG161" s="191"/>
      <c r="CH161" s="191"/>
      <c r="CI161" s="191"/>
      <c r="CJ161" s="191"/>
      <c r="CK161" s="191"/>
      <c r="CL161" s="191"/>
      <c r="CM161" s="191"/>
      <c r="CN161" s="191"/>
      <c r="CO161" s="191"/>
      <c r="CP161" s="191"/>
      <c r="CQ161" s="191"/>
      <c r="CR161" s="191"/>
      <c r="CS161" s="191"/>
      <c r="CT161" s="191"/>
      <c r="CU161" s="191"/>
      <c r="CV161" s="191"/>
      <c r="CW161" s="191"/>
      <c r="CX161" s="191"/>
      <c r="CY161" s="191"/>
      <c r="CZ161" s="191"/>
      <c r="DA161" s="191"/>
      <c r="DB161" s="191"/>
      <c r="DC161" s="191"/>
      <c r="DD161" s="191"/>
      <c r="DE161" s="191"/>
      <c r="DF161" s="191"/>
      <c r="DG161" s="191"/>
      <c r="DH161" s="191"/>
      <c r="DI161" s="191"/>
      <c r="DJ161" s="191"/>
      <c r="DK161" s="191"/>
      <c r="DL161" s="191"/>
      <c r="DM161" s="191"/>
      <c r="DN161" s="191"/>
      <c r="DO161" s="191"/>
      <c r="DP161" s="191"/>
      <c r="DQ161" s="191"/>
      <c r="DR161" s="191"/>
      <c r="DS161" s="191"/>
      <c r="DT161" s="191"/>
      <c r="DU161" s="191"/>
      <c r="DV161" s="191"/>
      <c r="DW161" s="191"/>
      <c r="DX161" s="191"/>
      <c r="DY161" s="191"/>
      <c r="DZ161" s="191"/>
      <c r="EA161" s="191"/>
      <c r="EB161" s="191"/>
      <c r="EC161" s="191"/>
      <c r="ED161" s="191"/>
    </row>
    <row r="162" spans="1:134">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c r="CG162" s="191"/>
      <c r="CH162" s="191"/>
      <c r="CI162" s="191"/>
      <c r="CJ162" s="191"/>
      <c r="CK162" s="191"/>
      <c r="CL162" s="191"/>
      <c r="CM162" s="191"/>
      <c r="CN162" s="191"/>
      <c r="CO162" s="191"/>
      <c r="CP162" s="191"/>
      <c r="CQ162" s="191"/>
      <c r="CR162" s="191"/>
      <c r="CS162" s="191"/>
      <c r="CT162" s="191"/>
      <c r="CU162" s="191"/>
      <c r="CV162" s="191"/>
      <c r="CW162" s="191"/>
      <c r="CX162" s="191"/>
      <c r="CY162" s="191"/>
      <c r="CZ162" s="191"/>
      <c r="DA162" s="191"/>
      <c r="DB162" s="191"/>
      <c r="DC162" s="191"/>
      <c r="DD162" s="191"/>
      <c r="DE162" s="191"/>
      <c r="DF162" s="191"/>
      <c r="DG162" s="191"/>
      <c r="DH162" s="191"/>
      <c r="DI162" s="191"/>
      <c r="DJ162" s="191"/>
      <c r="DK162" s="191"/>
      <c r="DL162" s="191"/>
      <c r="DM162" s="191"/>
      <c r="DN162" s="191"/>
      <c r="DO162" s="191"/>
      <c r="DP162" s="191"/>
      <c r="DQ162" s="191"/>
      <c r="DR162" s="191"/>
      <c r="DS162" s="191"/>
      <c r="DT162" s="191"/>
      <c r="DU162" s="191"/>
      <c r="DV162" s="191"/>
      <c r="DW162" s="191"/>
      <c r="DX162" s="191"/>
      <c r="DY162" s="191"/>
      <c r="DZ162" s="191"/>
      <c r="EA162" s="191"/>
      <c r="EB162" s="191"/>
      <c r="EC162" s="191"/>
      <c r="ED162" s="191"/>
    </row>
    <row r="163" spans="1:134">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c r="CG163" s="191"/>
      <c r="CH163" s="191"/>
      <c r="CI163" s="191"/>
      <c r="CJ163" s="191"/>
      <c r="CK163" s="191"/>
      <c r="CL163" s="191"/>
      <c r="CM163" s="191"/>
      <c r="CN163" s="191"/>
      <c r="CO163" s="191"/>
      <c r="CP163" s="191"/>
      <c r="CQ163" s="191"/>
      <c r="CR163" s="191"/>
      <c r="CS163" s="191"/>
      <c r="CT163" s="191"/>
      <c r="CU163" s="191"/>
      <c r="CV163" s="191"/>
      <c r="CW163" s="191"/>
      <c r="CX163" s="191"/>
      <c r="CY163" s="191"/>
      <c r="CZ163" s="191"/>
      <c r="DA163" s="191"/>
      <c r="DB163" s="191"/>
      <c r="DC163" s="191"/>
      <c r="DD163" s="191"/>
      <c r="DE163" s="191"/>
      <c r="DF163" s="191"/>
      <c r="DG163" s="191"/>
      <c r="DH163" s="191"/>
      <c r="DI163" s="191"/>
      <c r="DJ163" s="191"/>
      <c r="DK163" s="191"/>
      <c r="DL163" s="191"/>
      <c r="DM163" s="191"/>
      <c r="DN163" s="191"/>
      <c r="DO163" s="191"/>
      <c r="DP163" s="191"/>
      <c r="DQ163" s="191"/>
      <c r="DR163" s="191"/>
      <c r="DS163" s="191"/>
      <c r="DT163" s="191"/>
      <c r="DU163" s="191"/>
      <c r="DV163" s="191"/>
      <c r="DW163" s="191"/>
      <c r="DX163" s="191"/>
      <c r="DY163" s="191"/>
      <c r="DZ163" s="191"/>
      <c r="EA163" s="191"/>
      <c r="EB163" s="191"/>
      <c r="EC163" s="191"/>
      <c r="ED163" s="191"/>
    </row>
    <row r="164" spans="1:134">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c r="CG164" s="191"/>
      <c r="CH164" s="191"/>
      <c r="CI164" s="191"/>
      <c r="CJ164" s="191"/>
      <c r="CK164" s="191"/>
      <c r="CL164" s="191"/>
      <c r="CM164" s="191"/>
      <c r="CN164" s="191"/>
      <c r="CO164" s="191"/>
      <c r="CP164" s="191"/>
      <c r="CQ164" s="191"/>
      <c r="CR164" s="191"/>
      <c r="CS164" s="191"/>
      <c r="CT164" s="191"/>
      <c r="CU164" s="191"/>
      <c r="CV164" s="191"/>
      <c r="CW164" s="191"/>
      <c r="CX164" s="191"/>
      <c r="CY164" s="191"/>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1"/>
      <c r="DX164" s="191"/>
      <c r="DY164" s="191"/>
      <c r="DZ164" s="191"/>
      <c r="EA164" s="191"/>
      <c r="EB164" s="191"/>
      <c r="EC164" s="191"/>
      <c r="ED164" s="191"/>
    </row>
    <row r="165" spans="1:134">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191"/>
      <c r="CL165" s="191"/>
      <c r="CM165" s="191"/>
      <c r="CN165" s="191"/>
      <c r="CO165" s="191"/>
      <c r="CP165" s="191"/>
      <c r="CQ165" s="191"/>
      <c r="CR165" s="191"/>
      <c r="CS165" s="191"/>
      <c r="CT165" s="191"/>
      <c r="CU165" s="191"/>
      <c r="CV165" s="191"/>
      <c r="CW165" s="191"/>
      <c r="CX165" s="191"/>
      <c r="CY165" s="191"/>
      <c r="CZ165" s="191"/>
      <c r="DA165" s="191"/>
      <c r="DB165" s="191"/>
      <c r="DC165" s="191"/>
      <c r="DD165" s="191"/>
      <c r="DE165" s="191"/>
      <c r="DF165" s="191"/>
      <c r="DG165" s="191"/>
      <c r="DH165" s="191"/>
      <c r="DI165" s="191"/>
      <c r="DJ165" s="191"/>
      <c r="DK165" s="191"/>
      <c r="DL165" s="191"/>
      <c r="DM165" s="191"/>
      <c r="DN165" s="191"/>
      <c r="DO165" s="191"/>
      <c r="DP165" s="191"/>
      <c r="DQ165" s="191"/>
      <c r="DR165" s="191"/>
      <c r="DS165" s="191"/>
      <c r="DT165" s="191"/>
      <c r="DU165" s="191"/>
      <c r="DV165" s="191"/>
      <c r="DW165" s="191"/>
      <c r="DX165" s="191"/>
      <c r="DY165" s="191"/>
      <c r="DZ165" s="191"/>
      <c r="EA165" s="191"/>
      <c r="EB165" s="191"/>
      <c r="EC165" s="191"/>
      <c r="ED165" s="191"/>
    </row>
    <row r="166" spans="1:134">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1"/>
      <c r="BP166" s="191"/>
      <c r="BQ166" s="191"/>
      <c r="BR166" s="191"/>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191"/>
      <c r="CU166" s="191"/>
      <c r="CV166" s="191"/>
      <c r="CW166" s="191"/>
      <c r="CX166" s="191"/>
      <c r="CY166" s="191"/>
      <c r="CZ166" s="191"/>
      <c r="DA166" s="191"/>
      <c r="DB166" s="191"/>
      <c r="DC166" s="191"/>
      <c r="DD166" s="191"/>
      <c r="DE166" s="191"/>
      <c r="DF166" s="191"/>
      <c r="DG166" s="191"/>
      <c r="DH166" s="191"/>
      <c r="DI166" s="191"/>
      <c r="DJ166" s="191"/>
      <c r="DK166" s="191"/>
      <c r="DL166" s="191"/>
      <c r="DM166" s="191"/>
      <c r="DN166" s="191"/>
      <c r="DO166" s="191"/>
      <c r="DP166" s="191"/>
      <c r="DQ166" s="191"/>
      <c r="DR166" s="191"/>
      <c r="DS166" s="191"/>
      <c r="DT166" s="191"/>
      <c r="DU166" s="191"/>
      <c r="DV166" s="191"/>
      <c r="DW166" s="191"/>
      <c r="DX166" s="191"/>
      <c r="DY166" s="191"/>
      <c r="DZ166" s="191"/>
      <c r="EA166" s="191"/>
      <c r="EB166" s="191"/>
      <c r="EC166" s="191"/>
      <c r="ED166" s="191"/>
    </row>
    <row r="167" spans="1:134">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c r="CG167" s="191"/>
      <c r="CH167" s="191"/>
      <c r="CI167" s="191"/>
      <c r="CJ167" s="191"/>
      <c r="CK167" s="191"/>
      <c r="CL167" s="191"/>
      <c r="CM167" s="191"/>
      <c r="CN167" s="191"/>
      <c r="CO167" s="191"/>
      <c r="CP167" s="191"/>
      <c r="CQ167" s="191"/>
      <c r="CR167" s="191"/>
      <c r="CS167" s="191"/>
      <c r="CT167" s="191"/>
      <c r="CU167" s="191"/>
      <c r="CV167" s="191"/>
      <c r="CW167" s="191"/>
      <c r="CX167" s="191"/>
      <c r="CY167" s="191"/>
      <c r="CZ167" s="191"/>
      <c r="DA167" s="191"/>
      <c r="DB167" s="191"/>
      <c r="DC167" s="191"/>
      <c r="DD167" s="191"/>
      <c r="DE167" s="191"/>
      <c r="DF167" s="191"/>
      <c r="DG167" s="191"/>
      <c r="DH167" s="191"/>
      <c r="DI167" s="191"/>
      <c r="DJ167" s="191"/>
      <c r="DK167" s="191"/>
      <c r="DL167" s="191"/>
      <c r="DM167" s="191"/>
      <c r="DN167" s="191"/>
      <c r="DO167" s="191"/>
      <c r="DP167" s="191"/>
      <c r="DQ167" s="191"/>
      <c r="DR167" s="191"/>
      <c r="DS167" s="191"/>
      <c r="DT167" s="191"/>
      <c r="DU167" s="191"/>
      <c r="DV167" s="191"/>
      <c r="DW167" s="191"/>
      <c r="DX167" s="191"/>
      <c r="DY167" s="191"/>
      <c r="DZ167" s="191"/>
      <c r="EA167" s="191"/>
      <c r="EB167" s="191"/>
      <c r="EC167" s="191"/>
      <c r="ED167" s="191"/>
    </row>
    <row r="168" spans="1:134">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c r="CG168" s="191"/>
      <c r="CH168" s="191"/>
      <c r="CI168" s="191"/>
      <c r="CJ168" s="191"/>
      <c r="CK168" s="191"/>
      <c r="CL168" s="191"/>
      <c r="CM168" s="191"/>
      <c r="CN168" s="191"/>
      <c r="CO168" s="191"/>
      <c r="CP168" s="191"/>
      <c r="CQ168" s="191"/>
      <c r="CR168" s="191"/>
      <c r="CS168" s="191"/>
      <c r="CT168" s="191"/>
      <c r="CU168" s="191"/>
      <c r="CV168" s="191"/>
      <c r="CW168" s="191"/>
      <c r="CX168" s="191"/>
      <c r="CY168" s="191"/>
      <c r="CZ168" s="191"/>
      <c r="DA168" s="191"/>
      <c r="DB168" s="191"/>
      <c r="DC168" s="191"/>
      <c r="DD168" s="191"/>
      <c r="DE168" s="191"/>
      <c r="DF168" s="191"/>
      <c r="DG168" s="191"/>
      <c r="DH168" s="191"/>
      <c r="DI168" s="191"/>
      <c r="DJ168" s="191"/>
      <c r="DK168" s="191"/>
      <c r="DL168" s="191"/>
      <c r="DM168" s="191"/>
      <c r="DN168" s="191"/>
      <c r="DO168" s="191"/>
      <c r="DP168" s="191"/>
      <c r="DQ168" s="191"/>
      <c r="DR168" s="191"/>
      <c r="DS168" s="191"/>
      <c r="DT168" s="191"/>
      <c r="DU168" s="191"/>
      <c r="DV168" s="191"/>
      <c r="DW168" s="191"/>
      <c r="DX168" s="191"/>
      <c r="DY168" s="191"/>
      <c r="DZ168" s="191"/>
      <c r="EA168" s="191"/>
      <c r="EB168" s="191"/>
      <c r="EC168" s="191"/>
      <c r="ED168" s="191"/>
    </row>
    <row r="169" spans="1:134">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c r="CG169" s="191"/>
      <c r="CH169" s="191"/>
      <c r="CI169" s="191"/>
      <c r="CJ169" s="191"/>
      <c r="CK169" s="191"/>
      <c r="CL169" s="191"/>
      <c r="CM169" s="191"/>
      <c r="CN169" s="191"/>
      <c r="CO169" s="191"/>
      <c r="CP169" s="191"/>
      <c r="CQ169" s="191"/>
      <c r="CR169" s="191"/>
      <c r="CS169" s="191"/>
      <c r="CT169" s="191"/>
      <c r="CU169" s="191"/>
      <c r="CV169" s="191"/>
      <c r="CW169" s="191"/>
      <c r="CX169" s="191"/>
      <c r="CY169" s="191"/>
      <c r="CZ169" s="191"/>
      <c r="DA169" s="191"/>
      <c r="DB169" s="191"/>
      <c r="DC169" s="191"/>
      <c r="DD169" s="191"/>
      <c r="DE169" s="191"/>
      <c r="DF169" s="191"/>
      <c r="DG169" s="191"/>
      <c r="DH169" s="191"/>
      <c r="DI169" s="191"/>
      <c r="DJ169" s="191"/>
      <c r="DK169" s="191"/>
      <c r="DL169" s="191"/>
      <c r="DM169" s="191"/>
      <c r="DN169" s="191"/>
      <c r="DO169" s="191"/>
      <c r="DP169" s="191"/>
      <c r="DQ169" s="191"/>
      <c r="DR169" s="191"/>
      <c r="DS169" s="191"/>
      <c r="DT169" s="191"/>
      <c r="DU169" s="191"/>
      <c r="DV169" s="191"/>
      <c r="DW169" s="191"/>
      <c r="DX169" s="191"/>
      <c r="DY169" s="191"/>
      <c r="DZ169" s="191"/>
      <c r="EA169" s="191"/>
      <c r="EB169" s="191"/>
      <c r="EC169" s="191"/>
      <c r="ED169" s="191"/>
    </row>
    <row r="170" spans="1:134">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c r="CG170" s="191"/>
      <c r="CH170" s="191"/>
      <c r="CI170" s="191"/>
      <c r="CJ170" s="191"/>
      <c r="CK170" s="191"/>
      <c r="CL170" s="191"/>
      <c r="CM170" s="191"/>
      <c r="CN170" s="191"/>
      <c r="CO170" s="191"/>
      <c r="CP170" s="191"/>
      <c r="CQ170" s="191"/>
      <c r="CR170" s="191"/>
      <c r="CS170" s="191"/>
      <c r="CT170" s="191"/>
      <c r="CU170" s="191"/>
      <c r="CV170" s="191"/>
      <c r="CW170" s="191"/>
      <c r="CX170" s="191"/>
      <c r="CY170" s="191"/>
      <c r="CZ170" s="191"/>
      <c r="DA170" s="191"/>
      <c r="DB170" s="191"/>
      <c r="DC170" s="191"/>
      <c r="DD170" s="191"/>
      <c r="DE170" s="191"/>
      <c r="DF170" s="191"/>
      <c r="DG170" s="191"/>
      <c r="DH170" s="191"/>
      <c r="DI170" s="191"/>
      <c r="DJ170" s="191"/>
      <c r="DK170" s="191"/>
      <c r="DL170" s="191"/>
      <c r="DM170" s="191"/>
      <c r="DN170" s="191"/>
      <c r="DO170" s="191"/>
      <c r="DP170" s="191"/>
      <c r="DQ170" s="191"/>
      <c r="DR170" s="191"/>
      <c r="DS170" s="191"/>
      <c r="DT170" s="191"/>
      <c r="DU170" s="191"/>
      <c r="DV170" s="191"/>
      <c r="DW170" s="191"/>
      <c r="DX170" s="191"/>
      <c r="DY170" s="191"/>
      <c r="DZ170" s="191"/>
      <c r="EA170" s="191"/>
      <c r="EB170" s="191"/>
      <c r="EC170" s="191"/>
      <c r="ED170" s="191"/>
    </row>
    <row r="171" spans="1:134">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c r="CI171" s="191"/>
      <c r="CJ171" s="191"/>
      <c r="CK171" s="191"/>
      <c r="CL171" s="191"/>
      <c r="CM171" s="191"/>
      <c r="CN171" s="191"/>
      <c r="CO171" s="191"/>
      <c r="CP171" s="191"/>
      <c r="CQ171" s="191"/>
      <c r="CR171" s="191"/>
      <c r="CS171" s="191"/>
      <c r="CT171" s="191"/>
      <c r="CU171" s="191"/>
      <c r="CV171" s="191"/>
      <c r="CW171" s="191"/>
      <c r="CX171" s="191"/>
      <c r="CY171" s="191"/>
      <c r="CZ171" s="191"/>
      <c r="DA171" s="191"/>
      <c r="DB171" s="191"/>
      <c r="DC171" s="191"/>
      <c r="DD171" s="191"/>
      <c r="DE171" s="191"/>
      <c r="DF171" s="191"/>
      <c r="DG171" s="191"/>
      <c r="DH171" s="191"/>
      <c r="DI171" s="191"/>
      <c r="DJ171" s="191"/>
      <c r="DK171" s="191"/>
      <c r="DL171" s="191"/>
      <c r="DM171" s="191"/>
      <c r="DN171" s="191"/>
      <c r="DO171" s="191"/>
      <c r="DP171" s="191"/>
      <c r="DQ171" s="191"/>
      <c r="DR171" s="191"/>
      <c r="DS171" s="191"/>
      <c r="DT171" s="191"/>
      <c r="DU171" s="191"/>
      <c r="DV171" s="191"/>
      <c r="DW171" s="191"/>
      <c r="DX171" s="191"/>
      <c r="DY171" s="191"/>
      <c r="DZ171" s="191"/>
      <c r="EA171" s="191"/>
      <c r="EB171" s="191"/>
      <c r="EC171" s="191"/>
      <c r="ED171" s="191"/>
    </row>
    <row r="172" spans="1:134">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c r="CG172" s="191"/>
      <c r="CH172" s="191"/>
      <c r="CI172" s="191"/>
      <c r="CJ172" s="191"/>
      <c r="CK172" s="191"/>
      <c r="CL172" s="191"/>
      <c r="CM172" s="191"/>
      <c r="CN172" s="191"/>
      <c r="CO172" s="191"/>
      <c r="CP172" s="191"/>
      <c r="CQ172" s="191"/>
      <c r="CR172" s="191"/>
      <c r="CS172" s="191"/>
      <c r="CT172" s="191"/>
      <c r="CU172" s="191"/>
      <c r="CV172" s="191"/>
      <c r="CW172" s="191"/>
      <c r="CX172" s="191"/>
      <c r="CY172" s="191"/>
      <c r="CZ172" s="191"/>
      <c r="DA172" s="191"/>
      <c r="DB172" s="191"/>
      <c r="DC172" s="191"/>
      <c r="DD172" s="191"/>
      <c r="DE172" s="191"/>
      <c r="DF172" s="191"/>
      <c r="DG172" s="191"/>
      <c r="DH172" s="191"/>
      <c r="DI172" s="191"/>
      <c r="DJ172" s="191"/>
      <c r="DK172" s="191"/>
      <c r="DL172" s="191"/>
      <c r="DM172" s="191"/>
      <c r="DN172" s="191"/>
      <c r="DO172" s="191"/>
      <c r="DP172" s="191"/>
      <c r="DQ172" s="191"/>
      <c r="DR172" s="191"/>
      <c r="DS172" s="191"/>
      <c r="DT172" s="191"/>
      <c r="DU172" s="191"/>
      <c r="DV172" s="191"/>
      <c r="DW172" s="191"/>
      <c r="DX172" s="191"/>
      <c r="DY172" s="191"/>
      <c r="DZ172" s="191"/>
      <c r="EA172" s="191"/>
      <c r="EB172" s="191"/>
      <c r="EC172" s="191"/>
      <c r="ED172" s="191"/>
    </row>
    <row r="173" spans="1:134">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c r="CG173" s="191"/>
      <c r="CH173" s="191"/>
      <c r="CI173" s="191"/>
      <c r="CJ173" s="191"/>
      <c r="CK173" s="191"/>
      <c r="CL173" s="191"/>
      <c r="CM173" s="191"/>
      <c r="CN173" s="191"/>
      <c r="CO173" s="191"/>
      <c r="CP173" s="191"/>
      <c r="CQ173" s="191"/>
      <c r="CR173" s="191"/>
      <c r="CS173" s="191"/>
      <c r="CT173" s="191"/>
      <c r="CU173" s="191"/>
      <c r="CV173" s="191"/>
      <c r="CW173" s="191"/>
      <c r="CX173" s="191"/>
      <c r="CY173" s="191"/>
      <c r="CZ173" s="191"/>
      <c r="DA173" s="191"/>
      <c r="DB173" s="191"/>
      <c r="DC173" s="191"/>
      <c r="DD173" s="191"/>
      <c r="DE173" s="191"/>
      <c r="DF173" s="191"/>
      <c r="DG173" s="191"/>
      <c r="DH173" s="191"/>
      <c r="DI173" s="191"/>
      <c r="DJ173" s="191"/>
      <c r="DK173" s="191"/>
      <c r="DL173" s="191"/>
      <c r="DM173" s="191"/>
      <c r="DN173" s="191"/>
      <c r="DO173" s="191"/>
      <c r="DP173" s="191"/>
      <c r="DQ173" s="191"/>
      <c r="DR173" s="191"/>
      <c r="DS173" s="191"/>
      <c r="DT173" s="191"/>
      <c r="DU173" s="191"/>
      <c r="DV173" s="191"/>
      <c r="DW173" s="191"/>
      <c r="DX173" s="191"/>
      <c r="DY173" s="191"/>
      <c r="DZ173" s="191"/>
      <c r="EA173" s="191"/>
      <c r="EB173" s="191"/>
      <c r="EC173" s="191"/>
      <c r="ED173" s="191"/>
    </row>
    <row r="174" spans="1:134">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row>
    <row r="175" spans="1:134">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c r="CG175" s="191"/>
      <c r="CH175" s="191"/>
      <c r="CI175" s="191"/>
      <c r="CJ175" s="191"/>
      <c r="CK175" s="191"/>
      <c r="CL175" s="191"/>
      <c r="CM175" s="191"/>
      <c r="CN175" s="191"/>
      <c r="CO175" s="191"/>
      <c r="CP175" s="191"/>
      <c r="CQ175" s="191"/>
      <c r="CR175" s="191"/>
      <c r="CS175" s="191"/>
      <c r="CT175" s="191"/>
      <c r="CU175" s="191"/>
      <c r="CV175" s="191"/>
      <c r="CW175" s="191"/>
      <c r="CX175" s="191"/>
      <c r="CY175" s="191"/>
      <c r="CZ175" s="191"/>
      <c r="DA175" s="191"/>
      <c r="DB175" s="191"/>
      <c r="DC175" s="191"/>
      <c r="DD175" s="191"/>
      <c r="DE175" s="191"/>
      <c r="DF175" s="191"/>
      <c r="DG175" s="191"/>
      <c r="DH175" s="191"/>
      <c r="DI175" s="191"/>
      <c r="DJ175" s="191"/>
      <c r="DK175" s="191"/>
      <c r="DL175" s="191"/>
      <c r="DM175" s="191"/>
      <c r="DN175" s="191"/>
      <c r="DO175" s="191"/>
      <c r="DP175" s="191"/>
      <c r="DQ175" s="191"/>
      <c r="DR175" s="191"/>
      <c r="DS175" s="191"/>
      <c r="DT175" s="191"/>
      <c r="DU175" s="191"/>
      <c r="DV175" s="191"/>
      <c r="DW175" s="191"/>
      <c r="DX175" s="191"/>
      <c r="DY175" s="191"/>
      <c r="DZ175" s="191"/>
      <c r="EA175" s="191"/>
      <c r="EB175" s="191"/>
      <c r="EC175" s="191"/>
      <c r="ED175" s="191"/>
    </row>
    <row r="176" spans="1:134">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91"/>
      <c r="CH176" s="191"/>
      <c r="CI176" s="191"/>
      <c r="CJ176" s="191"/>
      <c r="CK176" s="191"/>
      <c r="CL176" s="191"/>
      <c r="CM176" s="191"/>
      <c r="CN176" s="191"/>
      <c r="CO176" s="191"/>
      <c r="CP176" s="191"/>
      <c r="CQ176" s="191"/>
      <c r="CR176" s="191"/>
      <c r="CS176" s="191"/>
      <c r="CT176" s="191"/>
      <c r="CU176" s="191"/>
      <c r="CV176" s="191"/>
      <c r="CW176" s="191"/>
      <c r="CX176" s="191"/>
      <c r="CY176" s="191"/>
      <c r="CZ176" s="191"/>
      <c r="DA176" s="191"/>
      <c r="DB176" s="191"/>
      <c r="DC176" s="191"/>
      <c r="DD176" s="191"/>
      <c r="DE176" s="191"/>
      <c r="DF176" s="191"/>
      <c r="DG176" s="191"/>
      <c r="DH176" s="191"/>
      <c r="DI176" s="191"/>
      <c r="DJ176" s="191"/>
      <c r="DK176" s="191"/>
      <c r="DL176" s="191"/>
      <c r="DM176" s="191"/>
      <c r="DN176" s="191"/>
      <c r="DO176" s="191"/>
      <c r="DP176" s="191"/>
      <c r="DQ176" s="191"/>
      <c r="DR176" s="191"/>
      <c r="DS176" s="191"/>
      <c r="DT176" s="191"/>
      <c r="DU176" s="191"/>
      <c r="DV176" s="191"/>
      <c r="DW176" s="191"/>
      <c r="DX176" s="191"/>
      <c r="DY176" s="191"/>
      <c r="DZ176" s="191"/>
      <c r="EA176" s="191"/>
      <c r="EB176" s="191"/>
      <c r="EC176" s="191"/>
      <c r="ED176" s="191"/>
    </row>
    <row r="177" spans="1:134">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1"/>
      <c r="BR177" s="191"/>
      <c r="BS177" s="191"/>
      <c r="BT177" s="191"/>
      <c r="BU177" s="191"/>
      <c r="BV177" s="191"/>
      <c r="BW177" s="191"/>
      <c r="BX177" s="191"/>
      <c r="BY177" s="191"/>
      <c r="BZ177" s="191"/>
      <c r="CA177" s="191"/>
      <c r="CB177" s="191"/>
      <c r="CC177" s="191"/>
      <c r="CD177" s="191"/>
      <c r="CE177" s="191"/>
      <c r="CF177" s="191"/>
      <c r="CG177" s="191"/>
      <c r="CH177" s="191"/>
      <c r="CI177" s="191"/>
      <c r="CJ177" s="191"/>
      <c r="CK177" s="191"/>
      <c r="CL177" s="191"/>
      <c r="CM177" s="191"/>
      <c r="CN177" s="191"/>
      <c r="CO177" s="191"/>
      <c r="CP177" s="191"/>
      <c r="CQ177" s="191"/>
      <c r="CR177" s="191"/>
      <c r="CS177" s="191"/>
      <c r="CT177" s="191"/>
      <c r="CU177" s="191"/>
      <c r="CV177" s="191"/>
      <c r="CW177" s="191"/>
      <c r="CX177" s="191"/>
      <c r="CY177" s="191"/>
      <c r="CZ177" s="191"/>
      <c r="DA177" s="191"/>
      <c r="DB177" s="191"/>
      <c r="DC177" s="191"/>
      <c r="DD177" s="191"/>
      <c r="DE177" s="191"/>
      <c r="DF177" s="191"/>
      <c r="DG177" s="191"/>
      <c r="DH177" s="191"/>
      <c r="DI177" s="191"/>
      <c r="DJ177" s="191"/>
      <c r="DK177" s="191"/>
      <c r="DL177" s="191"/>
      <c r="DM177" s="191"/>
      <c r="DN177" s="191"/>
      <c r="DO177" s="191"/>
      <c r="DP177" s="191"/>
      <c r="DQ177" s="191"/>
      <c r="DR177" s="191"/>
      <c r="DS177" s="191"/>
      <c r="DT177" s="191"/>
      <c r="DU177" s="191"/>
      <c r="DV177" s="191"/>
      <c r="DW177" s="191"/>
      <c r="DX177" s="191"/>
      <c r="DY177" s="191"/>
      <c r="DZ177" s="191"/>
      <c r="EA177" s="191"/>
      <c r="EB177" s="191"/>
      <c r="EC177" s="191"/>
      <c r="ED177" s="191"/>
    </row>
    <row r="178" spans="1:134">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1"/>
      <c r="BV178" s="191"/>
      <c r="BW178" s="191"/>
      <c r="BX178" s="191"/>
      <c r="BY178" s="191"/>
      <c r="BZ178" s="191"/>
      <c r="CA178" s="191"/>
      <c r="CB178" s="191"/>
      <c r="CC178" s="191"/>
      <c r="CD178" s="191"/>
      <c r="CE178" s="191"/>
      <c r="CF178" s="191"/>
      <c r="CG178" s="191"/>
      <c r="CH178" s="191"/>
      <c r="CI178" s="191"/>
      <c r="CJ178" s="191"/>
      <c r="CK178" s="191"/>
      <c r="CL178" s="191"/>
      <c r="CM178" s="191"/>
      <c r="CN178" s="191"/>
      <c r="CO178" s="191"/>
      <c r="CP178" s="191"/>
      <c r="CQ178" s="191"/>
      <c r="CR178" s="191"/>
      <c r="CS178" s="191"/>
      <c r="CT178" s="191"/>
      <c r="CU178" s="191"/>
      <c r="CV178" s="191"/>
      <c r="CW178" s="191"/>
      <c r="CX178" s="191"/>
      <c r="CY178" s="191"/>
      <c r="CZ178" s="191"/>
      <c r="DA178" s="191"/>
      <c r="DB178" s="191"/>
      <c r="DC178" s="191"/>
      <c r="DD178" s="191"/>
      <c r="DE178" s="191"/>
      <c r="DF178" s="191"/>
      <c r="DG178" s="191"/>
      <c r="DH178" s="191"/>
      <c r="DI178" s="191"/>
      <c r="DJ178" s="191"/>
      <c r="DK178" s="191"/>
      <c r="DL178" s="191"/>
      <c r="DM178" s="191"/>
      <c r="DN178" s="191"/>
      <c r="DO178" s="191"/>
      <c r="DP178" s="191"/>
      <c r="DQ178" s="191"/>
      <c r="DR178" s="191"/>
      <c r="DS178" s="191"/>
      <c r="DT178" s="191"/>
      <c r="DU178" s="191"/>
      <c r="DV178" s="191"/>
      <c r="DW178" s="191"/>
      <c r="DX178" s="191"/>
      <c r="DY178" s="191"/>
      <c r="DZ178" s="191"/>
      <c r="EA178" s="191"/>
      <c r="EB178" s="191"/>
      <c r="EC178" s="191"/>
      <c r="ED178" s="191"/>
    </row>
    <row r="179" spans="1:134">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c r="CI179" s="191"/>
      <c r="CJ179" s="191"/>
      <c r="CK179" s="191"/>
      <c r="CL179" s="191"/>
      <c r="CM179" s="191"/>
      <c r="CN179" s="191"/>
      <c r="CO179" s="191"/>
      <c r="CP179" s="191"/>
      <c r="CQ179" s="191"/>
      <c r="CR179" s="191"/>
      <c r="CS179" s="191"/>
      <c r="CT179" s="191"/>
      <c r="CU179" s="191"/>
      <c r="CV179" s="191"/>
      <c r="CW179" s="191"/>
      <c r="CX179" s="191"/>
      <c r="CY179" s="191"/>
      <c r="CZ179" s="191"/>
      <c r="DA179" s="191"/>
      <c r="DB179" s="191"/>
      <c r="DC179" s="191"/>
      <c r="DD179" s="191"/>
      <c r="DE179" s="191"/>
      <c r="DF179" s="191"/>
      <c r="DG179" s="191"/>
      <c r="DH179" s="191"/>
      <c r="DI179" s="191"/>
      <c r="DJ179" s="191"/>
      <c r="DK179" s="191"/>
      <c r="DL179" s="191"/>
      <c r="DM179" s="191"/>
      <c r="DN179" s="191"/>
      <c r="DO179" s="191"/>
      <c r="DP179" s="191"/>
      <c r="DQ179" s="191"/>
      <c r="DR179" s="191"/>
      <c r="DS179" s="191"/>
      <c r="DT179" s="191"/>
      <c r="DU179" s="191"/>
      <c r="DV179" s="191"/>
      <c r="DW179" s="191"/>
      <c r="DX179" s="191"/>
      <c r="DY179" s="191"/>
      <c r="DZ179" s="191"/>
      <c r="EA179" s="191"/>
      <c r="EB179" s="191"/>
      <c r="EC179" s="191"/>
      <c r="ED179" s="191"/>
    </row>
    <row r="180" spans="1:134">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1"/>
      <c r="BP180" s="191"/>
      <c r="BQ180" s="191"/>
      <c r="BR180" s="191"/>
      <c r="BS180" s="191"/>
      <c r="BT180" s="191"/>
      <c r="BU180" s="191"/>
      <c r="BV180" s="191"/>
      <c r="BW180" s="191"/>
      <c r="BX180" s="191"/>
      <c r="BY180" s="191"/>
      <c r="BZ180" s="191"/>
      <c r="CA180" s="191"/>
      <c r="CB180" s="191"/>
      <c r="CC180" s="191"/>
      <c r="CD180" s="191"/>
      <c r="CE180" s="191"/>
      <c r="CF180" s="191"/>
      <c r="CG180" s="191"/>
      <c r="CH180" s="191"/>
      <c r="CI180" s="191"/>
      <c r="CJ180" s="191"/>
      <c r="CK180" s="191"/>
      <c r="CL180" s="191"/>
      <c r="CM180" s="191"/>
      <c r="CN180" s="191"/>
      <c r="CO180" s="191"/>
      <c r="CP180" s="191"/>
      <c r="CQ180" s="191"/>
      <c r="CR180" s="191"/>
      <c r="CS180" s="191"/>
      <c r="CT180" s="191"/>
      <c r="CU180" s="191"/>
      <c r="CV180" s="191"/>
      <c r="CW180" s="191"/>
      <c r="CX180" s="191"/>
      <c r="CY180" s="191"/>
      <c r="CZ180" s="191"/>
      <c r="DA180" s="191"/>
      <c r="DB180" s="191"/>
      <c r="DC180" s="191"/>
      <c r="DD180" s="191"/>
      <c r="DE180" s="191"/>
      <c r="DF180" s="191"/>
      <c r="DG180" s="191"/>
      <c r="DH180" s="191"/>
      <c r="DI180" s="191"/>
      <c r="DJ180" s="191"/>
      <c r="DK180" s="191"/>
      <c r="DL180" s="191"/>
      <c r="DM180" s="191"/>
      <c r="DN180" s="191"/>
      <c r="DO180" s="191"/>
      <c r="DP180" s="191"/>
      <c r="DQ180" s="191"/>
      <c r="DR180" s="191"/>
      <c r="DS180" s="191"/>
      <c r="DT180" s="191"/>
      <c r="DU180" s="191"/>
      <c r="DV180" s="191"/>
      <c r="DW180" s="191"/>
      <c r="DX180" s="191"/>
      <c r="DY180" s="191"/>
      <c r="DZ180" s="191"/>
      <c r="EA180" s="191"/>
      <c r="EB180" s="191"/>
      <c r="EC180" s="191"/>
      <c r="ED180" s="191"/>
    </row>
    <row r="181" spans="1:134">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1"/>
      <c r="BR181" s="191"/>
      <c r="BS181" s="191"/>
      <c r="BT181" s="191"/>
      <c r="BU181" s="191"/>
      <c r="BV181" s="191"/>
      <c r="BW181" s="191"/>
      <c r="BX181" s="191"/>
      <c r="BY181" s="191"/>
      <c r="BZ181" s="191"/>
      <c r="CA181" s="191"/>
      <c r="CB181" s="191"/>
      <c r="CC181" s="191"/>
      <c r="CD181" s="191"/>
      <c r="CE181" s="191"/>
      <c r="CF181" s="191"/>
      <c r="CG181" s="191"/>
      <c r="CH181" s="191"/>
      <c r="CI181" s="191"/>
      <c r="CJ181" s="191"/>
      <c r="CK181" s="191"/>
      <c r="CL181" s="191"/>
      <c r="CM181" s="191"/>
      <c r="CN181" s="191"/>
      <c r="CO181" s="191"/>
      <c r="CP181" s="191"/>
      <c r="CQ181" s="191"/>
      <c r="CR181" s="191"/>
      <c r="CS181" s="191"/>
      <c r="CT181" s="191"/>
      <c r="CU181" s="191"/>
      <c r="CV181" s="191"/>
      <c r="CW181" s="191"/>
      <c r="CX181" s="191"/>
      <c r="CY181" s="191"/>
      <c r="CZ181" s="191"/>
      <c r="DA181" s="191"/>
      <c r="DB181" s="191"/>
      <c r="DC181" s="191"/>
      <c r="DD181" s="191"/>
      <c r="DE181" s="191"/>
      <c r="DF181" s="191"/>
      <c r="DG181" s="191"/>
      <c r="DH181" s="191"/>
      <c r="DI181" s="191"/>
      <c r="DJ181" s="191"/>
      <c r="DK181" s="191"/>
      <c r="DL181" s="191"/>
      <c r="DM181" s="191"/>
      <c r="DN181" s="191"/>
      <c r="DO181" s="191"/>
      <c r="DP181" s="191"/>
      <c r="DQ181" s="191"/>
      <c r="DR181" s="191"/>
      <c r="DS181" s="191"/>
      <c r="DT181" s="191"/>
      <c r="DU181" s="191"/>
      <c r="DV181" s="191"/>
      <c r="DW181" s="191"/>
      <c r="DX181" s="191"/>
      <c r="DY181" s="191"/>
      <c r="DZ181" s="191"/>
      <c r="EA181" s="191"/>
      <c r="EB181" s="191"/>
      <c r="EC181" s="191"/>
      <c r="ED181" s="191"/>
    </row>
    <row r="182" spans="1:134">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1"/>
      <c r="BP182" s="191"/>
      <c r="BQ182" s="191"/>
      <c r="BR182" s="191"/>
      <c r="BS182" s="191"/>
      <c r="BT182" s="191"/>
      <c r="BU182" s="191"/>
      <c r="BV182" s="191"/>
      <c r="BW182" s="191"/>
      <c r="BX182" s="191"/>
      <c r="BY182" s="191"/>
      <c r="BZ182" s="191"/>
      <c r="CA182" s="191"/>
      <c r="CB182" s="191"/>
      <c r="CC182" s="191"/>
      <c r="CD182" s="191"/>
      <c r="CE182" s="191"/>
      <c r="CF182" s="191"/>
      <c r="CG182" s="191"/>
      <c r="CH182" s="191"/>
      <c r="CI182" s="191"/>
      <c r="CJ182" s="191"/>
      <c r="CK182" s="191"/>
      <c r="CL182" s="191"/>
      <c r="CM182" s="191"/>
      <c r="CN182" s="191"/>
      <c r="CO182" s="191"/>
      <c r="CP182" s="191"/>
      <c r="CQ182" s="191"/>
      <c r="CR182" s="191"/>
      <c r="CS182" s="191"/>
      <c r="CT182" s="191"/>
      <c r="CU182" s="191"/>
      <c r="CV182" s="191"/>
      <c r="CW182" s="191"/>
      <c r="CX182" s="191"/>
      <c r="CY182" s="191"/>
      <c r="CZ182" s="191"/>
      <c r="DA182" s="191"/>
      <c r="DB182" s="191"/>
      <c r="DC182" s="191"/>
      <c r="DD182" s="191"/>
      <c r="DE182" s="191"/>
      <c r="DF182" s="191"/>
      <c r="DG182" s="191"/>
      <c r="DH182" s="191"/>
      <c r="DI182" s="191"/>
      <c r="DJ182" s="191"/>
      <c r="DK182" s="191"/>
      <c r="DL182" s="191"/>
      <c r="DM182" s="191"/>
      <c r="DN182" s="191"/>
      <c r="DO182" s="191"/>
      <c r="DP182" s="191"/>
      <c r="DQ182" s="191"/>
      <c r="DR182" s="191"/>
      <c r="DS182" s="191"/>
      <c r="DT182" s="191"/>
      <c r="DU182" s="191"/>
      <c r="DV182" s="191"/>
      <c r="DW182" s="191"/>
      <c r="DX182" s="191"/>
      <c r="DY182" s="191"/>
      <c r="DZ182" s="191"/>
      <c r="EA182" s="191"/>
      <c r="EB182" s="191"/>
      <c r="EC182" s="191"/>
      <c r="ED182" s="191"/>
    </row>
    <row r="183" spans="1:134">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1"/>
      <c r="BP183" s="191"/>
      <c r="BQ183" s="191"/>
      <c r="BR183" s="191"/>
      <c r="BS183" s="191"/>
      <c r="BT183" s="191"/>
      <c r="BU183" s="191"/>
      <c r="BV183" s="191"/>
      <c r="BW183" s="191"/>
      <c r="BX183" s="191"/>
      <c r="BY183" s="191"/>
      <c r="BZ183" s="191"/>
      <c r="CA183" s="191"/>
      <c r="CB183" s="191"/>
      <c r="CC183" s="191"/>
      <c r="CD183" s="191"/>
      <c r="CE183" s="191"/>
      <c r="CF183" s="191"/>
      <c r="CG183" s="191"/>
      <c r="CH183" s="191"/>
      <c r="CI183" s="191"/>
      <c r="CJ183" s="191"/>
      <c r="CK183" s="191"/>
      <c r="CL183" s="191"/>
      <c r="CM183" s="191"/>
      <c r="CN183" s="191"/>
      <c r="CO183" s="191"/>
      <c r="CP183" s="191"/>
      <c r="CQ183" s="191"/>
      <c r="CR183" s="191"/>
      <c r="CS183" s="191"/>
      <c r="CT183" s="191"/>
      <c r="CU183" s="191"/>
      <c r="CV183" s="191"/>
      <c r="CW183" s="191"/>
      <c r="CX183" s="191"/>
      <c r="CY183" s="191"/>
      <c r="CZ183" s="191"/>
      <c r="DA183" s="191"/>
      <c r="DB183" s="191"/>
      <c r="DC183" s="191"/>
      <c r="DD183" s="191"/>
      <c r="DE183" s="191"/>
      <c r="DF183" s="191"/>
      <c r="DG183" s="191"/>
      <c r="DH183" s="191"/>
      <c r="DI183" s="191"/>
      <c r="DJ183" s="191"/>
      <c r="DK183" s="191"/>
      <c r="DL183" s="191"/>
      <c r="DM183" s="191"/>
      <c r="DN183" s="191"/>
      <c r="DO183" s="191"/>
      <c r="DP183" s="191"/>
      <c r="DQ183" s="191"/>
      <c r="DR183" s="191"/>
      <c r="DS183" s="191"/>
      <c r="DT183" s="191"/>
      <c r="DU183" s="191"/>
      <c r="DV183" s="191"/>
      <c r="DW183" s="191"/>
      <c r="DX183" s="191"/>
      <c r="DY183" s="191"/>
      <c r="DZ183" s="191"/>
      <c r="EA183" s="191"/>
      <c r="EB183" s="191"/>
      <c r="EC183" s="191"/>
      <c r="ED183" s="191"/>
    </row>
    <row r="184" spans="1:134">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1"/>
      <c r="BR184" s="191"/>
      <c r="BS184" s="191"/>
      <c r="BT184" s="191"/>
      <c r="BU184" s="191"/>
      <c r="BV184" s="191"/>
      <c r="BW184" s="191"/>
      <c r="BX184" s="191"/>
      <c r="BY184" s="191"/>
      <c r="BZ184" s="191"/>
      <c r="CA184" s="191"/>
      <c r="CB184" s="191"/>
      <c r="CC184" s="191"/>
      <c r="CD184" s="191"/>
      <c r="CE184" s="191"/>
      <c r="CF184" s="191"/>
      <c r="CG184" s="191"/>
      <c r="CH184" s="191"/>
      <c r="CI184" s="191"/>
      <c r="CJ184" s="191"/>
      <c r="CK184" s="191"/>
      <c r="CL184" s="191"/>
      <c r="CM184" s="191"/>
      <c r="CN184" s="191"/>
      <c r="CO184" s="191"/>
      <c r="CP184" s="191"/>
      <c r="CQ184" s="191"/>
      <c r="CR184" s="191"/>
      <c r="CS184" s="191"/>
      <c r="CT184" s="191"/>
      <c r="CU184" s="191"/>
      <c r="CV184" s="191"/>
      <c r="CW184" s="191"/>
      <c r="CX184" s="191"/>
      <c r="CY184" s="191"/>
      <c r="CZ184" s="191"/>
      <c r="DA184" s="191"/>
      <c r="DB184" s="191"/>
      <c r="DC184" s="191"/>
      <c r="DD184" s="191"/>
      <c r="DE184" s="191"/>
      <c r="DF184" s="191"/>
      <c r="DG184" s="191"/>
      <c r="DH184" s="191"/>
      <c r="DI184" s="191"/>
      <c r="DJ184" s="191"/>
      <c r="DK184" s="191"/>
      <c r="DL184" s="191"/>
      <c r="DM184" s="191"/>
      <c r="DN184" s="191"/>
      <c r="DO184" s="191"/>
      <c r="DP184" s="191"/>
      <c r="DQ184" s="191"/>
      <c r="DR184" s="191"/>
      <c r="DS184" s="191"/>
      <c r="DT184" s="191"/>
      <c r="DU184" s="191"/>
      <c r="DV184" s="191"/>
      <c r="DW184" s="191"/>
      <c r="DX184" s="191"/>
      <c r="DY184" s="191"/>
      <c r="DZ184" s="191"/>
      <c r="EA184" s="191"/>
      <c r="EB184" s="191"/>
      <c r="EC184" s="191"/>
      <c r="ED184" s="191"/>
    </row>
    <row r="185" spans="1:134">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1"/>
      <c r="BP185" s="191"/>
      <c r="BQ185" s="191"/>
      <c r="BR185" s="191"/>
      <c r="BS185" s="191"/>
      <c r="BT185" s="191"/>
      <c r="BU185" s="191"/>
      <c r="BV185" s="191"/>
      <c r="BW185" s="191"/>
      <c r="BX185" s="191"/>
      <c r="BY185" s="191"/>
      <c r="BZ185" s="191"/>
      <c r="CA185" s="191"/>
      <c r="CB185" s="191"/>
      <c r="CC185" s="191"/>
      <c r="CD185" s="191"/>
      <c r="CE185" s="191"/>
      <c r="CF185" s="191"/>
      <c r="CG185" s="191"/>
      <c r="CH185" s="191"/>
      <c r="CI185" s="191"/>
      <c r="CJ185" s="191"/>
      <c r="CK185" s="191"/>
      <c r="CL185" s="191"/>
      <c r="CM185" s="191"/>
      <c r="CN185" s="191"/>
      <c r="CO185" s="191"/>
      <c r="CP185" s="191"/>
      <c r="CQ185" s="191"/>
      <c r="CR185" s="191"/>
      <c r="CS185" s="191"/>
      <c r="CT185" s="191"/>
      <c r="CU185" s="191"/>
      <c r="CV185" s="191"/>
      <c r="CW185" s="191"/>
      <c r="CX185" s="191"/>
      <c r="CY185" s="191"/>
      <c r="CZ185" s="191"/>
      <c r="DA185" s="191"/>
      <c r="DB185" s="191"/>
      <c r="DC185" s="191"/>
      <c r="DD185" s="191"/>
      <c r="DE185" s="191"/>
      <c r="DF185" s="191"/>
      <c r="DG185" s="191"/>
      <c r="DH185" s="191"/>
      <c r="DI185" s="191"/>
      <c r="DJ185" s="191"/>
      <c r="DK185" s="191"/>
      <c r="DL185" s="191"/>
      <c r="DM185" s="191"/>
      <c r="DN185" s="191"/>
      <c r="DO185" s="191"/>
      <c r="DP185" s="191"/>
      <c r="DQ185" s="191"/>
      <c r="DR185" s="191"/>
      <c r="DS185" s="191"/>
      <c r="DT185" s="191"/>
      <c r="DU185" s="191"/>
      <c r="DV185" s="191"/>
      <c r="DW185" s="191"/>
      <c r="DX185" s="191"/>
      <c r="DY185" s="191"/>
      <c r="DZ185" s="191"/>
      <c r="EA185" s="191"/>
      <c r="EB185" s="191"/>
      <c r="EC185" s="191"/>
      <c r="ED185" s="191"/>
    </row>
    <row r="186" spans="1:134">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1"/>
      <c r="BP186" s="191"/>
      <c r="BQ186" s="191"/>
      <c r="BR186" s="191"/>
      <c r="BS186" s="191"/>
      <c r="BT186" s="191"/>
      <c r="BU186" s="191"/>
      <c r="BV186" s="191"/>
      <c r="BW186" s="191"/>
      <c r="BX186" s="191"/>
      <c r="BY186" s="191"/>
      <c r="BZ186" s="191"/>
      <c r="CA186" s="191"/>
      <c r="CB186" s="191"/>
      <c r="CC186" s="191"/>
      <c r="CD186" s="191"/>
      <c r="CE186" s="191"/>
      <c r="CF186" s="191"/>
      <c r="CG186" s="191"/>
      <c r="CH186" s="191"/>
      <c r="CI186" s="191"/>
      <c r="CJ186" s="191"/>
      <c r="CK186" s="191"/>
      <c r="CL186" s="191"/>
      <c r="CM186" s="191"/>
      <c r="CN186" s="191"/>
      <c r="CO186" s="191"/>
      <c r="CP186" s="191"/>
      <c r="CQ186" s="191"/>
      <c r="CR186" s="191"/>
      <c r="CS186" s="191"/>
      <c r="CT186" s="191"/>
      <c r="CU186" s="191"/>
      <c r="CV186" s="191"/>
      <c r="CW186" s="191"/>
      <c r="CX186" s="191"/>
      <c r="CY186" s="191"/>
      <c r="CZ186" s="191"/>
      <c r="DA186" s="191"/>
      <c r="DB186" s="191"/>
      <c r="DC186" s="191"/>
      <c r="DD186" s="191"/>
      <c r="DE186" s="191"/>
      <c r="DF186" s="191"/>
      <c r="DG186" s="191"/>
      <c r="DH186" s="191"/>
      <c r="DI186" s="191"/>
      <c r="DJ186" s="191"/>
      <c r="DK186" s="191"/>
      <c r="DL186" s="191"/>
      <c r="DM186" s="191"/>
      <c r="DN186" s="191"/>
      <c r="DO186" s="191"/>
      <c r="DP186" s="191"/>
      <c r="DQ186" s="191"/>
      <c r="DR186" s="191"/>
      <c r="DS186" s="191"/>
      <c r="DT186" s="191"/>
      <c r="DU186" s="191"/>
      <c r="DV186" s="191"/>
      <c r="DW186" s="191"/>
      <c r="DX186" s="191"/>
      <c r="DY186" s="191"/>
      <c r="DZ186" s="191"/>
      <c r="EA186" s="191"/>
      <c r="EB186" s="191"/>
      <c r="EC186" s="191"/>
      <c r="ED186" s="191"/>
    </row>
    <row r="187" spans="1:134">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c r="CI187" s="191"/>
      <c r="CJ187" s="191"/>
      <c r="CK187" s="191"/>
      <c r="CL187" s="191"/>
      <c r="CM187" s="191"/>
      <c r="CN187" s="191"/>
      <c r="CO187" s="191"/>
      <c r="CP187" s="191"/>
      <c r="CQ187" s="191"/>
      <c r="CR187" s="191"/>
      <c r="CS187" s="191"/>
      <c r="CT187" s="191"/>
      <c r="CU187" s="191"/>
      <c r="CV187" s="191"/>
      <c r="CW187" s="191"/>
      <c r="CX187" s="191"/>
      <c r="CY187" s="191"/>
      <c r="CZ187" s="191"/>
      <c r="DA187" s="191"/>
      <c r="DB187" s="191"/>
      <c r="DC187" s="191"/>
      <c r="DD187" s="191"/>
      <c r="DE187" s="191"/>
      <c r="DF187" s="191"/>
      <c r="DG187" s="191"/>
      <c r="DH187" s="191"/>
      <c r="DI187" s="191"/>
      <c r="DJ187" s="191"/>
      <c r="DK187" s="191"/>
      <c r="DL187" s="191"/>
      <c r="DM187" s="191"/>
      <c r="DN187" s="191"/>
      <c r="DO187" s="191"/>
      <c r="DP187" s="191"/>
      <c r="DQ187" s="191"/>
      <c r="DR187" s="191"/>
      <c r="DS187" s="191"/>
      <c r="DT187" s="191"/>
      <c r="DU187" s="191"/>
      <c r="DV187" s="191"/>
      <c r="DW187" s="191"/>
      <c r="DX187" s="191"/>
      <c r="DY187" s="191"/>
      <c r="DZ187" s="191"/>
      <c r="EA187" s="191"/>
      <c r="EB187" s="191"/>
      <c r="EC187" s="191"/>
      <c r="ED187" s="191"/>
    </row>
    <row r="188" spans="1:134">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1"/>
      <c r="BP188" s="191"/>
      <c r="BQ188" s="191"/>
      <c r="BR188" s="191"/>
      <c r="BS188" s="191"/>
      <c r="BT188" s="191"/>
      <c r="BU188" s="191"/>
      <c r="BV188" s="191"/>
      <c r="BW188" s="191"/>
      <c r="BX188" s="191"/>
      <c r="BY188" s="191"/>
      <c r="BZ188" s="191"/>
      <c r="CA188" s="191"/>
      <c r="CB188" s="191"/>
      <c r="CC188" s="191"/>
      <c r="CD188" s="191"/>
      <c r="CE188" s="191"/>
      <c r="CF188" s="191"/>
      <c r="CG188" s="191"/>
      <c r="CH188" s="191"/>
      <c r="CI188" s="191"/>
      <c r="CJ188" s="191"/>
      <c r="CK188" s="191"/>
      <c r="CL188" s="191"/>
      <c r="CM188" s="191"/>
      <c r="CN188" s="191"/>
      <c r="CO188" s="191"/>
      <c r="CP188" s="191"/>
      <c r="CQ188" s="191"/>
      <c r="CR188" s="191"/>
      <c r="CS188" s="191"/>
      <c r="CT188" s="191"/>
      <c r="CU188" s="191"/>
      <c r="CV188" s="191"/>
      <c r="CW188" s="191"/>
      <c r="CX188" s="191"/>
      <c r="CY188" s="191"/>
      <c r="CZ188" s="191"/>
      <c r="DA188" s="191"/>
      <c r="DB188" s="191"/>
      <c r="DC188" s="191"/>
      <c r="DD188" s="191"/>
      <c r="DE188" s="191"/>
      <c r="DF188" s="191"/>
      <c r="DG188" s="191"/>
      <c r="DH188" s="191"/>
      <c r="DI188" s="191"/>
      <c r="DJ188" s="191"/>
      <c r="DK188" s="191"/>
      <c r="DL188" s="191"/>
      <c r="DM188" s="191"/>
      <c r="DN188" s="191"/>
      <c r="DO188" s="191"/>
      <c r="DP188" s="191"/>
      <c r="DQ188" s="191"/>
      <c r="DR188" s="191"/>
      <c r="DS188" s="191"/>
      <c r="DT188" s="191"/>
      <c r="DU188" s="191"/>
      <c r="DV188" s="191"/>
      <c r="DW188" s="191"/>
      <c r="DX188" s="191"/>
      <c r="DY188" s="191"/>
      <c r="DZ188" s="191"/>
      <c r="EA188" s="191"/>
      <c r="EB188" s="191"/>
      <c r="EC188" s="191"/>
      <c r="ED188" s="191"/>
    </row>
    <row r="189" spans="1:134">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1"/>
      <c r="BP189" s="191"/>
      <c r="BQ189" s="191"/>
      <c r="BR189" s="191"/>
      <c r="BS189" s="191"/>
      <c r="BT189" s="191"/>
      <c r="BU189" s="191"/>
      <c r="BV189" s="191"/>
      <c r="BW189" s="191"/>
      <c r="BX189" s="191"/>
      <c r="BY189" s="191"/>
      <c r="BZ189" s="191"/>
      <c r="CA189" s="191"/>
      <c r="CB189" s="191"/>
      <c r="CC189" s="191"/>
      <c r="CD189" s="191"/>
      <c r="CE189" s="191"/>
      <c r="CF189" s="191"/>
      <c r="CG189" s="191"/>
      <c r="CH189" s="191"/>
      <c r="CI189" s="191"/>
      <c r="CJ189" s="191"/>
      <c r="CK189" s="191"/>
      <c r="CL189" s="191"/>
      <c r="CM189" s="191"/>
      <c r="CN189" s="191"/>
      <c r="CO189" s="191"/>
      <c r="CP189" s="191"/>
      <c r="CQ189" s="191"/>
      <c r="CR189" s="191"/>
      <c r="CS189" s="191"/>
      <c r="CT189" s="191"/>
      <c r="CU189" s="191"/>
      <c r="CV189" s="191"/>
      <c r="CW189" s="191"/>
      <c r="CX189" s="191"/>
      <c r="CY189" s="191"/>
      <c r="CZ189" s="191"/>
      <c r="DA189" s="191"/>
      <c r="DB189" s="191"/>
      <c r="DC189" s="191"/>
      <c r="DD189" s="191"/>
      <c r="DE189" s="191"/>
      <c r="DF189" s="191"/>
      <c r="DG189" s="191"/>
      <c r="DH189" s="191"/>
      <c r="DI189" s="191"/>
      <c r="DJ189" s="191"/>
      <c r="DK189" s="191"/>
      <c r="DL189" s="191"/>
      <c r="DM189" s="191"/>
      <c r="DN189" s="191"/>
      <c r="DO189" s="191"/>
      <c r="DP189" s="191"/>
      <c r="DQ189" s="191"/>
      <c r="DR189" s="191"/>
      <c r="DS189" s="191"/>
      <c r="DT189" s="191"/>
      <c r="DU189" s="191"/>
      <c r="DV189" s="191"/>
      <c r="DW189" s="191"/>
      <c r="DX189" s="191"/>
      <c r="DY189" s="191"/>
      <c r="DZ189" s="191"/>
      <c r="EA189" s="191"/>
      <c r="EB189" s="191"/>
      <c r="EC189" s="191"/>
      <c r="ED189" s="191"/>
    </row>
    <row r="190" spans="1:134">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1"/>
      <c r="BP190" s="191"/>
      <c r="BQ190" s="191"/>
      <c r="BR190" s="191"/>
      <c r="BS190" s="191"/>
      <c r="BT190" s="191"/>
      <c r="BU190" s="191"/>
      <c r="BV190" s="191"/>
      <c r="BW190" s="191"/>
      <c r="BX190" s="191"/>
      <c r="BY190" s="191"/>
      <c r="BZ190" s="191"/>
      <c r="CA190" s="191"/>
      <c r="CB190" s="191"/>
      <c r="CC190" s="191"/>
      <c r="CD190" s="191"/>
      <c r="CE190" s="191"/>
      <c r="CF190" s="191"/>
      <c r="CG190" s="191"/>
      <c r="CH190" s="191"/>
      <c r="CI190" s="191"/>
      <c r="CJ190" s="191"/>
      <c r="CK190" s="191"/>
      <c r="CL190" s="191"/>
      <c r="CM190" s="191"/>
      <c r="CN190" s="191"/>
      <c r="CO190" s="191"/>
      <c r="CP190" s="191"/>
      <c r="CQ190" s="191"/>
      <c r="CR190" s="191"/>
      <c r="CS190" s="191"/>
      <c r="CT190" s="191"/>
      <c r="CU190" s="191"/>
      <c r="CV190" s="191"/>
      <c r="CW190" s="191"/>
      <c r="CX190" s="191"/>
      <c r="CY190" s="191"/>
      <c r="CZ190" s="191"/>
      <c r="DA190" s="191"/>
      <c r="DB190" s="191"/>
      <c r="DC190" s="191"/>
      <c r="DD190" s="191"/>
      <c r="DE190" s="191"/>
      <c r="DF190" s="191"/>
      <c r="DG190" s="191"/>
      <c r="DH190" s="191"/>
      <c r="DI190" s="191"/>
      <c r="DJ190" s="191"/>
      <c r="DK190" s="191"/>
      <c r="DL190" s="191"/>
      <c r="DM190" s="191"/>
      <c r="DN190" s="191"/>
      <c r="DO190" s="191"/>
      <c r="DP190" s="191"/>
      <c r="DQ190" s="191"/>
      <c r="DR190" s="191"/>
      <c r="DS190" s="191"/>
      <c r="DT190" s="191"/>
      <c r="DU190" s="191"/>
      <c r="DV190" s="191"/>
      <c r="DW190" s="191"/>
      <c r="DX190" s="191"/>
      <c r="DY190" s="191"/>
      <c r="DZ190" s="191"/>
      <c r="EA190" s="191"/>
      <c r="EB190" s="191"/>
      <c r="EC190" s="191"/>
      <c r="ED190" s="191"/>
    </row>
    <row r="191" spans="1:134">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row>
    <row r="192" spans="1:134">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191"/>
      <c r="BR192" s="191"/>
      <c r="BS192" s="191"/>
      <c r="BT192" s="191"/>
      <c r="BU192" s="191"/>
      <c r="BV192" s="191"/>
      <c r="BW192" s="191"/>
      <c r="BX192" s="191"/>
      <c r="BY192" s="191"/>
      <c r="BZ192" s="191"/>
      <c r="CA192" s="191"/>
      <c r="CB192" s="191"/>
      <c r="CC192" s="191"/>
      <c r="CD192" s="191"/>
      <c r="CE192" s="191"/>
      <c r="CF192" s="191"/>
      <c r="CG192" s="191"/>
      <c r="CH192" s="191"/>
      <c r="CI192" s="191"/>
      <c r="CJ192" s="191"/>
      <c r="CK192" s="191"/>
      <c r="CL192" s="191"/>
      <c r="CM192" s="191"/>
      <c r="CN192" s="191"/>
      <c r="CO192" s="191"/>
      <c r="CP192" s="191"/>
      <c r="CQ192" s="191"/>
      <c r="CR192" s="191"/>
      <c r="CS192" s="191"/>
      <c r="CT192" s="191"/>
      <c r="CU192" s="191"/>
      <c r="CV192" s="191"/>
      <c r="CW192" s="191"/>
      <c r="CX192" s="191"/>
      <c r="CY192" s="191"/>
      <c r="CZ192" s="191"/>
      <c r="DA192" s="191"/>
      <c r="DB192" s="191"/>
      <c r="DC192" s="191"/>
      <c r="DD192" s="191"/>
      <c r="DE192" s="191"/>
      <c r="DF192" s="191"/>
      <c r="DG192" s="191"/>
      <c r="DH192" s="191"/>
      <c r="DI192" s="191"/>
      <c r="DJ192" s="191"/>
      <c r="DK192" s="191"/>
      <c r="DL192" s="191"/>
      <c r="DM192" s="191"/>
      <c r="DN192" s="191"/>
      <c r="DO192" s="191"/>
      <c r="DP192" s="191"/>
      <c r="DQ192" s="191"/>
      <c r="DR192" s="191"/>
      <c r="DS192" s="191"/>
      <c r="DT192" s="191"/>
      <c r="DU192" s="191"/>
      <c r="DV192" s="191"/>
      <c r="DW192" s="191"/>
      <c r="DX192" s="191"/>
      <c r="DY192" s="191"/>
      <c r="DZ192" s="191"/>
      <c r="EA192" s="191"/>
      <c r="EB192" s="191"/>
      <c r="EC192" s="191"/>
      <c r="ED192" s="191"/>
    </row>
    <row r="193" spans="1:134">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1"/>
      <c r="BP193" s="191"/>
      <c r="BQ193" s="191"/>
      <c r="BR193" s="191"/>
      <c r="BS193" s="191"/>
      <c r="BT193" s="191"/>
      <c r="BU193" s="191"/>
      <c r="BV193" s="191"/>
      <c r="BW193" s="191"/>
      <c r="BX193" s="191"/>
      <c r="BY193" s="191"/>
      <c r="BZ193" s="191"/>
      <c r="CA193" s="191"/>
      <c r="CB193" s="191"/>
      <c r="CC193" s="191"/>
      <c r="CD193" s="191"/>
      <c r="CE193" s="191"/>
      <c r="CF193" s="191"/>
      <c r="CG193" s="191"/>
      <c r="CH193" s="191"/>
      <c r="CI193" s="191"/>
      <c r="CJ193" s="191"/>
      <c r="CK193" s="191"/>
      <c r="CL193" s="191"/>
      <c r="CM193" s="191"/>
      <c r="CN193" s="191"/>
      <c r="CO193" s="191"/>
      <c r="CP193" s="191"/>
      <c r="CQ193" s="191"/>
      <c r="CR193" s="191"/>
      <c r="CS193" s="191"/>
      <c r="CT193" s="191"/>
      <c r="CU193" s="191"/>
      <c r="CV193" s="191"/>
      <c r="CW193" s="191"/>
      <c r="CX193" s="191"/>
      <c r="CY193" s="191"/>
      <c r="CZ193" s="191"/>
      <c r="DA193" s="191"/>
      <c r="DB193" s="191"/>
      <c r="DC193" s="191"/>
      <c r="DD193" s="191"/>
      <c r="DE193" s="191"/>
      <c r="DF193" s="191"/>
      <c r="DG193" s="191"/>
      <c r="DH193" s="191"/>
      <c r="DI193" s="191"/>
      <c r="DJ193" s="191"/>
      <c r="DK193" s="191"/>
      <c r="DL193" s="191"/>
      <c r="DM193" s="191"/>
      <c r="DN193" s="191"/>
      <c r="DO193" s="191"/>
      <c r="DP193" s="191"/>
      <c r="DQ193" s="191"/>
      <c r="DR193" s="191"/>
      <c r="DS193" s="191"/>
      <c r="DT193" s="191"/>
      <c r="DU193" s="191"/>
      <c r="DV193" s="191"/>
      <c r="DW193" s="191"/>
      <c r="DX193" s="191"/>
      <c r="DY193" s="191"/>
      <c r="DZ193" s="191"/>
      <c r="EA193" s="191"/>
      <c r="EB193" s="191"/>
      <c r="EC193" s="191"/>
      <c r="ED193" s="191"/>
    </row>
    <row r="194" spans="1:134">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1"/>
      <c r="BP194" s="191"/>
      <c r="BQ194" s="191"/>
      <c r="BR194" s="191"/>
      <c r="BS194" s="191"/>
      <c r="BT194" s="191"/>
      <c r="BU194" s="191"/>
      <c r="BV194" s="191"/>
      <c r="BW194" s="191"/>
      <c r="BX194" s="191"/>
      <c r="BY194" s="191"/>
      <c r="BZ194" s="191"/>
      <c r="CA194" s="191"/>
      <c r="CB194" s="191"/>
      <c r="CC194" s="191"/>
      <c r="CD194" s="191"/>
      <c r="CE194" s="191"/>
      <c r="CF194" s="191"/>
      <c r="CG194" s="191"/>
      <c r="CH194" s="191"/>
      <c r="CI194" s="191"/>
      <c r="CJ194" s="191"/>
      <c r="CK194" s="191"/>
      <c r="CL194" s="191"/>
      <c r="CM194" s="191"/>
      <c r="CN194" s="191"/>
      <c r="CO194" s="191"/>
      <c r="CP194" s="191"/>
      <c r="CQ194" s="191"/>
      <c r="CR194" s="191"/>
      <c r="CS194" s="191"/>
      <c r="CT194" s="191"/>
      <c r="CU194" s="191"/>
      <c r="CV194" s="191"/>
      <c r="CW194" s="191"/>
      <c r="CX194" s="191"/>
      <c r="CY194" s="191"/>
      <c r="CZ194" s="191"/>
      <c r="DA194" s="191"/>
      <c r="DB194" s="191"/>
      <c r="DC194" s="191"/>
      <c r="DD194" s="191"/>
      <c r="DE194" s="191"/>
      <c r="DF194" s="191"/>
      <c r="DG194" s="191"/>
      <c r="DH194" s="191"/>
      <c r="DI194" s="191"/>
      <c r="DJ194" s="191"/>
      <c r="DK194" s="191"/>
      <c r="DL194" s="191"/>
      <c r="DM194" s="191"/>
      <c r="DN194" s="191"/>
      <c r="DO194" s="191"/>
      <c r="DP194" s="191"/>
      <c r="DQ194" s="191"/>
      <c r="DR194" s="191"/>
      <c r="DS194" s="191"/>
      <c r="DT194" s="191"/>
      <c r="DU194" s="191"/>
      <c r="DV194" s="191"/>
      <c r="DW194" s="191"/>
      <c r="DX194" s="191"/>
      <c r="DY194" s="191"/>
      <c r="DZ194" s="191"/>
      <c r="EA194" s="191"/>
      <c r="EB194" s="191"/>
      <c r="EC194" s="191"/>
      <c r="ED194" s="191"/>
    </row>
    <row r="195" spans="1:134">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c r="CI195" s="191"/>
      <c r="CJ195" s="191"/>
      <c r="CK195" s="191"/>
      <c r="CL195" s="191"/>
      <c r="CM195" s="191"/>
      <c r="CN195" s="191"/>
      <c r="CO195" s="191"/>
      <c r="CP195" s="191"/>
      <c r="CQ195" s="191"/>
      <c r="CR195" s="191"/>
      <c r="CS195" s="191"/>
      <c r="CT195" s="191"/>
      <c r="CU195" s="191"/>
      <c r="CV195" s="191"/>
      <c r="CW195" s="191"/>
      <c r="CX195" s="191"/>
      <c r="CY195" s="191"/>
      <c r="CZ195" s="191"/>
      <c r="DA195" s="191"/>
      <c r="DB195" s="191"/>
      <c r="DC195" s="191"/>
      <c r="DD195" s="191"/>
      <c r="DE195" s="191"/>
      <c r="DF195" s="191"/>
      <c r="DG195" s="191"/>
      <c r="DH195" s="191"/>
      <c r="DI195" s="191"/>
      <c r="DJ195" s="191"/>
      <c r="DK195" s="191"/>
      <c r="DL195" s="191"/>
      <c r="DM195" s="191"/>
      <c r="DN195" s="191"/>
      <c r="DO195" s="191"/>
      <c r="DP195" s="191"/>
      <c r="DQ195" s="191"/>
      <c r="DR195" s="191"/>
      <c r="DS195" s="191"/>
      <c r="DT195" s="191"/>
      <c r="DU195" s="191"/>
      <c r="DV195" s="191"/>
      <c r="DW195" s="191"/>
      <c r="DX195" s="191"/>
      <c r="DY195" s="191"/>
      <c r="DZ195" s="191"/>
      <c r="EA195" s="191"/>
      <c r="EB195" s="191"/>
      <c r="EC195" s="191"/>
      <c r="ED195" s="191"/>
    </row>
    <row r="196" spans="1:134">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1"/>
      <c r="BP196" s="191"/>
      <c r="BQ196" s="191"/>
      <c r="BR196" s="191"/>
      <c r="BS196" s="191"/>
      <c r="BT196" s="191"/>
      <c r="BU196" s="191"/>
      <c r="BV196" s="191"/>
      <c r="BW196" s="191"/>
      <c r="BX196" s="191"/>
      <c r="BY196" s="191"/>
      <c r="BZ196" s="191"/>
      <c r="CA196" s="191"/>
      <c r="CB196" s="191"/>
      <c r="CC196" s="191"/>
      <c r="CD196" s="191"/>
      <c r="CE196" s="191"/>
      <c r="CF196" s="191"/>
      <c r="CG196" s="191"/>
      <c r="CH196" s="191"/>
      <c r="CI196" s="191"/>
      <c r="CJ196" s="191"/>
      <c r="CK196" s="191"/>
      <c r="CL196" s="191"/>
      <c r="CM196" s="191"/>
      <c r="CN196" s="191"/>
      <c r="CO196" s="191"/>
      <c r="CP196" s="191"/>
      <c r="CQ196" s="191"/>
      <c r="CR196" s="191"/>
      <c r="CS196" s="191"/>
      <c r="CT196" s="191"/>
      <c r="CU196" s="191"/>
      <c r="CV196" s="191"/>
      <c r="CW196" s="191"/>
      <c r="CX196" s="191"/>
      <c r="CY196" s="191"/>
      <c r="CZ196" s="191"/>
      <c r="DA196" s="191"/>
      <c r="DB196" s="191"/>
      <c r="DC196" s="191"/>
      <c r="DD196" s="191"/>
      <c r="DE196" s="191"/>
      <c r="DF196" s="191"/>
      <c r="DG196" s="191"/>
      <c r="DH196" s="191"/>
      <c r="DI196" s="191"/>
      <c r="DJ196" s="191"/>
      <c r="DK196" s="191"/>
      <c r="DL196" s="191"/>
      <c r="DM196" s="191"/>
      <c r="DN196" s="191"/>
      <c r="DO196" s="191"/>
      <c r="DP196" s="191"/>
      <c r="DQ196" s="191"/>
      <c r="DR196" s="191"/>
      <c r="DS196" s="191"/>
      <c r="DT196" s="191"/>
      <c r="DU196" s="191"/>
      <c r="DV196" s="191"/>
      <c r="DW196" s="191"/>
      <c r="DX196" s="191"/>
      <c r="DY196" s="191"/>
      <c r="DZ196" s="191"/>
      <c r="EA196" s="191"/>
      <c r="EB196" s="191"/>
      <c r="EC196" s="191"/>
      <c r="ED196" s="191"/>
    </row>
    <row r="197" spans="1:134">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1"/>
      <c r="BP197" s="191"/>
      <c r="BQ197" s="191"/>
      <c r="BR197" s="191"/>
      <c r="BS197" s="191"/>
      <c r="BT197" s="191"/>
      <c r="BU197" s="191"/>
      <c r="BV197" s="191"/>
      <c r="BW197" s="191"/>
      <c r="BX197" s="191"/>
      <c r="BY197" s="191"/>
      <c r="BZ197" s="191"/>
      <c r="CA197" s="191"/>
      <c r="CB197" s="191"/>
      <c r="CC197" s="191"/>
      <c r="CD197" s="191"/>
      <c r="CE197" s="191"/>
      <c r="CF197" s="191"/>
      <c r="CG197" s="191"/>
      <c r="CH197" s="191"/>
      <c r="CI197" s="191"/>
      <c r="CJ197" s="191"/>
      <c r="CK197" s="191"/>
      <c r="CL197" s="191"/>
      <c r="CM197" s="191"/>
      <c r="CN197" s="191"/>
      <c r="CO197" s="191"/>
      <c r="CP197" s="191"/>
      <c r="CQ197" s="191"/>
      <c r="CR197" s="191"/>
      <c r="CS197" s="191"/>
      <c r="CT197" s="191"/>
      <c r="CU197" s="191"/>
      <c r="CV197" s="191"/>
      <c r="CW197" s="191"/>
      <c r="CX197" s="191"/>
      <c r="CY197" s="191"/>
      <c r="CZ197" s="191"/>
      <c r="DA197" s="191"/>
      <c r="DB197" s="191"/>
      <c r="DC197" s="191"/>
      <c r="DD197" s="191"/>
      <c r="DE197" s="191"/>
      <c r="DF197" s="191"/>
      <c r="DG197" s="191"/>
      <c r="DH197" s="191"/>
      <c r="DI197" s="191"/>
      <c r="DJ197" s="191"/>
      <c r="DK197" s="191"/>
      <c r="DL197" s="191"/>
      <c r="DM197" s="191"/>
      <c r="DN197" s="191"/>
      <c r="DO197" s="191"/>
      <c r="DP197" s="191"/>
      <c r="DQ197" s="191"/>
      <c r="DR197" s="191"/>
      <c r="DS197" s="191"/>
      <c r="DT197" s="191"/>
      <c r="DU197" s="191"/>
      <c r="DV197" s="191"/>
      <c r="DW197" s="191"/>
      <c r="DX197" s="191"/>
      <c r="DY197" s="191"/>
      <c r="DZ197" s="191"/>
      <c r="EA197" s="191"/>
      <c r="EB197" s="191"/>
      <c r="EC197" s="191"/>
      <c r="ED197" s="191"/>
    </row>
    <row r="198" spans="1:134">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1"/>
      <c r="BP198" s="191"/>
      <c r="BQ198" s="191"/>
      <c r="BR198" s="191"/>
      <c r="BS198" s="191"/>
      <c r="BT198" s="191"/>
      <c r="BU198" s="191"/>
      <c r="BV198" s="191"/>
      <c r="BW198" s="191"/>
      <c r="BX198" s="191"/>
      <c r="BY198" s="191"/>
      <c r="BZ198" s="191"/>
      <c r="CA198" s="191"/>
      <c r="CB198" s="191"/>
      <c r="CC198" s="191"/>
      <c r="CD198" s="191"/>
      <c r="CE198" s="191"/>
      <c r="CF198" s="191"/>
      <c r="CG198" s="191"/>
      <c r="CH198" s="191"/>
      <c r="CI198" s="191"/>
      <c r="CJ198" s="191"/>
      <c r="CK198" s="191"/>
      <c r="CL198" s="191"/>
      <c r="CM198" s="191"/>
      <c r="CN198" s="191"/>
      <c r="CO198" s="191"/>
      <c r="CP198" s="191"/>
      <c r="CQ198" s="191"/>
      <c r="CR198" s="191"/>
      <c r="CS198" s="191"/>
      <c r="CT198" s="191"/>
      <c r="CU198" s="191"/>
      <c r="CV198" s="191"/>
      <c r="CW198" s="191"/>
      <c r="CX198" s="191"/>
      <c r="CY198" s="191"/>
      <c r="CZ198" s="191"/>
      <c r="DA198" s="191"/>
      <c r="DB198" s="191"/>
      <c r="DC198" s="191"/>
      <c r="DD198" s="191"/>
      <c r="DE198" s="191"/>
      <c r="DF198" s="191"/>
      <c r="DG198" s="191"/>
      <c r="DH198" s="191"/>
      <c r="DI198" s="191"/>
      <c r="DJ198" s="191"/>
      <c r="DK198" s="191"/>
      <c r="DL198" s="191"/>
      <c r="DM198" s="191"/>
      <c r="DN198" s="191"/>
      <c r="DO198" s="191"/>
      <c r="DP198" s="191"/>
      <c r="DQ198" s="191"/>
      <c r="DR198" s="191"/>
      <c r="DS198" s="191"/>
      <c r="DT198" s="191"/>
      <c r="DU198" s="191"/>
      <c r="DV198" s="191"/>
      <c r="DW198" s="191"/>
      <c r="DX198" s="191"/>
      <c r="DY198" s="191"/>
      <c r="DZ198" s="191"/>
      <c r="EA198" s="191"/>
      <c r="EB198" s="191"/>
      <c r="EC198" s="191"/>
      <c r="ED198" s="191"/>
    </row>
    <row r="199" spans="1:134">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1"/>
      <c r="BP199" s="191"/>
      <c r="BQ199" s="191"/>
      <c r="BR199" s="191"/>
      <c r="BS199" s="191"/>
      <c r="BT199" s="191"/>
      <c r="BU199" s="191"/>
      <c r="BV199" s="191"/>
      <c r="BW199" s="191"/>
      <c r="BX199" s="191"/>
      <c r="BY199" s="191"/>
      <c r="BZ199" s="191"/>
      <c r="CA199" s="191"/>
      <c r="CB199" s="191"/>
      <c r="CC199" s="191"/>
      <c r="CD199" s="191"/>
      <c r="CE199" s="191"/>
      <c r="CF199" s="191"/>
      <c r="CG199" s="191"/>
      <c r="CH199" s="191"/>
      <c r="CI199" s="191"/>
      <c r="CJ199" s="191"/>
      <c r="CK199" s="191"/>
      <c r="CL199" s="191"/>
      <c r="CM199" s="191"/>
      <c r="CN199" s="191"/>
      <c r="CO199" s="191"/>
      <c r="CP199" s="191"/>
      <c r="CQ199" s="191"/>
      <c r="CR199" s="191"/>
      <c r="CS199" s="191"/>
      <c r="CT199" s="191"/>
      <c r="CU199" s="191"/>
      <c r="CV199" s="191"/>
      <c r="CW199" s="191"/>
      <c r="CX199" s="191"/>
      <c r="CY199" s="191"/>
      <c r="CZ199" s="191"/>
      <c r="DA199" s="191"/>
      <c r="DB199" s="191"/>
      <c r="DC199" s="191"/>
      <c r="DD199" s="191"/>
      <c r="DE199" s="191"/>
      <c r="DF199" s="191"/>
      <c r="DG199" s="191"/>
      <c r="DH199" s="191"/>
      <c r="DI199" s="191"/>
      <c r="DJ199" s="191"/>
      <c r="DK199" s="191"/>
      <c r="DL199" s="191"/>
      <c r="DM199" s="191"/>
      <c r="DN199" s="191"/>
      <c r="DO199" s="191"/>
      <c r="DP199" s="191"/>
      <c r="DQ199" s="191"/>
      <c r="DR199" s="191"/>
      <c r="DS199" s="191"/>
      <c r="DT199" s="191"/>
      <c r="DU199" s="191"/>
      <c r="DV199" s="191"/>
      <c r="DW199" s="191"/>
      <c r="DX199" s="191"/>
      <c r="DY199" s="191"/>
      <c r="DZ199" s="191"/>
      <c r="EA199" s="191"/>
      <c r="EB199" s="191"/>
      <c r="EC199" s="191"/>
      <c r="ED199" s="191"/>
    </row>
    <row r="200" spans="1:134">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1"/>
      <c r="BP200" s="191"/>
      <c r="BQ200" s="191"/>
      <c r="BR200" s="191"/>
      <c r="BS200" s="191"/>
      <c r="BT200" s="191"/>
      <c r="BU200" s="191"/>
      <c r="BV200" s="191"/>
      <c r="BW200" s="191"/>
      <c r="BX200" s="191"/>
      <c r="BY200" s="191"/>
      <c r="BZ200" s="191"/>
      <c r="CA200" s="191"/>
      <c r="CB200" s="191"/>
      <c r="CC200" s="191"/>
      <c r="CD200" s="191"/>
      <c r="CE200" s="191"/>
      <c r="CF200" s="191"/>
      <c r="CG200" s="191"/>
      <c r="CH200" s="191"/>
      <c r="CI200" s="191"/>
      <c r="CJ200" s="191"/>
      <c r="CK200" s="191"/>
      <c r="CL200" s="191"/>
      <c r="CM200" s="191"/>
      <c r="CN200" s="191"/>
      <c r="CO200" s="191"/>
      <c r="CP200" s="191"/>
      <c r="CQ200" s="191"/>
      <c r="CR200" s="191"/>
      <c r="CS200" s="191"/>
      <c r="CT200" s="191"/>
      <c r="CU200" s="191"/>
      <c r="CV200" s="191"/>
      <c r="CW200" s="191"/>
      <c r="CX200" s="191"/>
      <c r="CY200" s="191"/>
      <c r="CZ200" s="191"/>
      <c r="DA200" s="191"/>
      <c r="DB200" s="191"/>
      <c r="DC200" s="191"/>
      <c r="DD200" s="191"/>
      <c r="DE200" s="191"/>
      <c r="DF200" s="191"/>
      <c r="DG200" s="191"/>
      <c r="DH200" s="191"/>
      <c r="DI200" s="191"/>
      <c r="DJ200" s="191"/>
      <c r="DK200" s="191"/>
      <c r="DL200" s="191"/>
      <c r="DM200" s="191"/>
      <c r="DN200" s="191"/>
      <c r="DO200" s="191"/>
      <c r="DP200" s="191"/>
      <c r="DQ200" s="191"/>
      <c r="DR200" s="191"/>
      <c r="DS200" s="191"/>
      <c r="DT200" s="191"/>
      <c r="DU200" s="191"/>
      <c r="DV200" s="191"/>
      <c r="DW200" s="191"/>
      <c r="DX200" s="191"/>
      <c r="DY200" s="191"/>
      <c r="DZ200" s="191"/>
      <c r="EA200" s="191"/>
      <c r="EB200" s="191"/>
      <c r="EC200" s="191"/>
      <c r="ED200" s="191"/>
    </row>
    <row r="201" spans="1:134">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1"/>
      <c r="BP201" s="191"/>
      <c r="BQ201" s="191"/>
      <c r="BR201" s="191"/>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191"/>
      <c r="CU201" s="191"/>
      <c r="CV201" s="191"/>
      <c r="CW201" s="191"/>
      <c r="CX201" s="191"/>
      <c r="CY201" s="191"/>
      <c r="CZ201" s="191"/>
      <c r="DA201" s="191"/>
      <c r="DB201" s="191"/>
      <c r="DC201" s="191"/>
      <c r="DD201" s="191"/>
      <c r="DE201" s="191"/>
      <c r="DF201" s="191"/>
      <c r="DG201" s="191"/>
      <c r="DH201" s="191"/>
      <c r="DI201" s="191"/>
      <c r="DJ201" s="191"/>
      <c r="DK201" s="191"/>
      <c r="DL201" s="191"/>
      <c r="DM201" s="191"/>
      <c r="DN201" s="191"/>
      <c r="DO201" s="191"/>
      <c r="DP201" s="191"/>
      <c r="DQ201" s="191"/>
      <c r="DR201" s="191"/>
      <c r="DS201" s="191"/>
      <c r="DT201" s="191"/>
      <c r="DU201" s="191"/>
      <c r="DV201" s="191"/>
      <c r="DW201" s="191"/>
      <c r="DX201" s="191"/>
      <c r="DY201" s="191"/>
      <c r="DZ201" s="191"/>
      <c r="EA201" s="191"/>
      <c r="EB201" s="191"/>
      <c r="EC201" s="191"/>
      <c r="ED201" s="191"/>
    </row>
    <row r="202" spans="1:134">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1"/>
      <c r="BS202" s="191"/>
      <c r="BT202" s="191"/>
      <c r="BU202" s="191"/>
      <c r="BV202" s="191"/>
      <c r="BW202" s="191"/>
      <c r="BX202" s="191"/>
      <c r="BY202" s="191"/>
      <c r="BZ202" s="191"/>
      <c r="CA202" s="191"/>
      <c r="CB202" s="191"/>
      <c r="CC202" s="191"/>
      <c r="CD202" s="191"/>
      <c r="CE202" s="191"/>
      <c r="CF202" s="191"/>
      <c r="CG202" s="191"/>
      <c r="CH202" s="191"/>
      <c r="CI202" s="191"/>
      <c r="CJ202" s="191"/>
      <c r="CK202" s="191"/>
      <c r="CL202" s="191"/>
      <c r="CM202" s="191"/>
      <c r="CN202" s="191"/>
      <c r="CO202" s="191"/>
      <c r="CP202" s="191"/>
      <c r="CQ202" s="191"/>
      <c r="CR202" s="191"/>
      <c r="CS202" s="191"/>
      <c r="CT202" s="191"/>
      <c r="CU202" s="191"/>
      <c r="CV202" s="191"/>
      <c r="CW202" s="191"/>
      <c r="CX202" s="191"/>
      <c r="CY202" s="191"/>
      <c r="CZ202" s="191"/>
      <c r="DA202" s="191"/>
      <c r="DB202" s="191"/>
      <c r="DC202" s="191"/>
      <c r="DD202" s="191"/>
      <c r="DE202" s="191"/>
      <c r="DF202" s="191"/>
      <c r="DG202" s="191"/>
      <c r="DH202" s="191"/>
      <c r="DI202" s="191"/>
      <c r="DJ202" s="191"/>
      <c r="DK202" s="191"/>
      <c r="DL202" s="191"/>
      <c r="DM202" s="191"/>
      <c r="DN202" s="191"/>
      <c r="DO202" s="191"/>
      <c r="DP202" s="191"/>
      <c r="DQ202" s="191"/>
      <c r="DR202" s="191"/>
      <c r="DS202" s="191"/>
      <c r="DT202" s="191"/>
      <c r="DU202" s="191"/>
      <c r="DV202" s="191"/>
      <c r="DW202" s="191"/>
      <c r="DX202" s="191"/>
      <c r="DY202" s="191"/>
      <c r="DZ202" s="191"/>
      <c r="EA202" s="191"/>
      <c r="EB202" s="191"/>
      <c r="EC202" s="191"/>
      <c r="ED202" s="191"/>
    </row>
    <row r="203" spans="1:134">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c r="CI203" s="191"/>
      <c r="CJ203" s="191"/>
      <c r="CK203" s="191"/>
      <c r="CL203" s="191"/>
      <c r="CM203" s="191"/>
      <c r="CN203" s="191"/>
      <c r="CO203" s="191"/>
      <c r="CP203" s="191"/>
      <c r="CQ203" s="191"/>
      <c r="CR203" s="191"/>
      <c r="CS203" s="191"/>
      <c r="CT203" s="191"/>
      <c r="CU203" s="191"/>
      <c r="CV203" s="191"/>
      <c r="CW203" s="191"/>
      <c r="CX203" s="191"/>
      <c r="CY203" s="191"/>
      <c r="CZ203" s="191"/>
      <c r="DA203" s="191"/>
      <c r="DB203" s="191"/>
      <c r="DC203" s="191"/>
      <c r="DD203" s="191"/>
      <c r="DE203" s="191"/>
      <c r="DF203" s="191"/>
      <c r="DG203" s="191"/>
      <c r="DH203" s="191"/>
      <c r="DI203" s="191"/>
      <c r="DJ203" s="191"/>
      <c r="DK203" s="191"/>
      <c r="DL203" s="191"/>
      <c r="DM203" s="191"/>
      <c r="DN203" s="191"/>
      <c r="DO203" s="191"/>
      <c r="DP203" s="191"/>
      <c r="DQ203" s="191"/>
      <c r="DR203" s="191"/>
      <c r="DS203" s="191"/>
      <c r="DT203" s="191"/>
      <c r="DU203" s="191"/>
      <c r="DV203" s="191"/>
      <c r="DW203" s="191"/>
      <c r="DX203" s="191"/>
      <c r="DY203" s="191"/>
      <c r="DZ203" s="191"/>
      <c r="EA203" s="191"/>
      <c r="EB203" s="191"/>
      <c r="EC203" s="191"/>
      <c r="ED203" s="191"/>
    </row>
    <row r="204" spans="1:134">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1"/>
      <c r="BP204" s="191"/>
      <c r="BQ204" s="191"/>
      <c r="BR204" s="191"/>
      <c r="BS204" s="191"/>
      <c r="BT204" s="191"/>
      <c r="BU204" s="191"/>
      <c r="BV204" s="191"/>
      <c r="BW204" s="191"/>
      <c r="BX204" s="191"/>
      <c r="BY204" s="191"/>
      <c r="BZ204" s="191"/>
      <c r="CA204" s="191"/>
      <c r="CB204" s="191"/>
      <c r="CC204" s="191"/>
      <c r="CD204" s="191"/>
      <c r="CE204" s="191"/>
      <c r="CF204" s="191"/>
      <c r="CG204" s="191"/>
      <c r="CH204" s="191"/>
      <c r="CI204" s="191"/>
      <c r="CJ204" s="191"/>
      <c r="CK204" s="191"/>
      <c r="CL204" s="191"/>
      <c r="CM204" s="191"/>
      <c r="CN204" s="191"/>
      <c r="CO204" s="191"/>
      <c r="CP204" s="191"/>
      <c r="CQ204" s="191"/>
      <c r="CR204" s="191"/>
      <c r="CS204" s="191"/>
      <c r="CT204" s="191"/>
      <c r="CU204" s="191"/>
      <c r="CV204" s="191"/>
      <c r="CW204" s="191"/>
      <c r="CX204" s="191"/>
      <c r="CY204" s="191"/>
      <c r="CZ204" s="191"/>
      <c r="DA204" s="191"/>
      <c r="DB204" s="191"/>
      <c r="DC204" s="191"/>
      <c r="DD204" s="191"/>
      <c r="DE204" s="191"/>
      <c r="DF204" s="191"/>
      <c r="DG204" s="191"/>
      <c r="DH204" s="191"/>
      <c r="DI204" s="191"/>
      <c r="DJ204" s="191"/>
      <c r="DK204" s="191"/>
      <c r="DL204" s="191"/>
      <c r="DM204" s="191"/>
      <c r="DN204" s="191"/>
      <c r="DO204" s="191"/>
      <c r="DP204" s="191"/>
      <c r="DQ204" s="191"/>
      <c r="DR204" s="191"/>
      <c r="DS204" s="191"/>
      <c r="DT204" s="191"/>
      <c r="DU204" s="191"/>
      <c r="DV204" s="191"/>
      <c r="DW204" s="191"/>
      <c r="DX204" s="191"/>
      <c r="DY204" s="191"/>
      <c r="DZ204" s="191"/>
      <c r="EA204" s="191"/>
      <c r="EB204" s="191"/>
      <c r="EC204" s="191"/>
      <c r="ED204" s="191"/>
    </row>
    <row r="205" spans="1:134">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1"/>
      <c r="BP205" s="191"/>
      <c r="BQ205" s="191"/>
      <c r="BR205" s="191"/>
      <c r="BS205" s="191"/>
      <c r="BT205" s="191"/>
      <c r="BU205" s="191"/>
      <c r="BV205" s="191"/>
      <c r="BW205" s="191"/>
      <c r="BX205" s="191"/>
      <c r="BY205" s="191"/>
      <c r="BZ205" s="191"/>
      <c r="CA205" s="191"/>
      <c r="CB205" s="191"/>
      <c r="CC205" s="191"/>
      <c r="CD205" s="191"/>
      <c r="CE205" s="191"/>
      <c r="CF205" s="191"/>
      <c r="CG205" s="191"/>
      <c r="CH205" s="191"/>
      <c r="CI205" s="191"/>
      <c r="CJ205" s="191"/>
      <c r="CK205" s="191"/>
      <c r="CL205" s="191"/>
      <c r="CM205" s="191"/>
      <c r="CN205" s="191"/>
      <c r="CO205" s="191"/>
      <c r="CP205" s="191"/>
      <c r="CQ205" s="191"/>
      <c r="CR205" s="191"/>
      <c r="CS205" s="191"/>
      <c r="CT205" s="191"/>
      <c r="CU205" s="191"/>
      <c r="CV205" s="191"/>
      <c r="CW205" s="191"/>
      <c r="CX205" s="191"/>
      <c r="CY205" s="191"/>
      <c r="CZ205" s="191"/>
      <c r="DA205" s="191"/>
      <c r="DB205" s="191"/>
      <c r="DC205" s="191"/>
      <c r="DD205" s="191"/>
      <c r="DE205" s="191"/>
      <c r="DF205" s="191"/>
      <c r="DG205" s="191"/>
      <c r="DH205" s="191"/>
      <c r="DI205" s="191"/>
      <c r="DJ205" s="191"/>
      <c r="DK205" s="191"/>
      <c r="DL205" s="191"/>
      <c r="DM205" s="191"/>
      <c r="DN205" s="191"/>
      <c r="DO205" s="191"/>
      <c r="DP205" s="191"/>
      <c r="DQ205" s="191"/>
      <c r="DR205" s="191"/>
      <c r="DS205" s="191"/>
      <c r="DT205" s="191"/>
      <c r="DU205" s="191"/>
      <c r="DV205" s="191"/>
      <c r="DW205" s="191"/>
      <c r="DX205" s="191"/>
      <c r="DY205" s="191"/>
      <c r="DZ205" s="191"/>
      <c r="EA205" s="191"/>
      <c r="EB205" s="191"/>
      <c r="EC205" s="191"/>
      <c r="ED205" s="191"/>
    </row>
    <row r="206" spans="1:134">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1"/>
      <c r="BP206" s="191"/>
      <c r="BQ206" s="191"/>
      <c r="BR206" s="191"/>
      <c r="BS206" s="191"/>
      <c r="BT206" s="191"/>
      <c r="BU206" s="191"/>
      <c r="BV206" s="191"/>
      <c r="BW206" s="191"/>
      <c r="BX206" s="191"/>
      <c r="BY206" s="191"/>
      <c r="BZ206" s="191"/>
      <c r="CA206" s="191"/>
      <c r="CB206" s="191"/>
      <c r="CC206" s="191"/>
      <c r="CD206" s="191"/>
      <c r="CE206" s="191"/>
      <c r="CF206" s="191"/>
      <c r="CG206" s="191"/>
      <c r="CH206" s="191"/>
      <c r="CI206" s="191"/>
      <c r="CJ206" s="191"/>
      <c r="CK206" s="191"/>
      <c r="CL206" s="191"/>
      <c r="CM206" s="191"/>
      <c r="CN206" s="191"/>
      <c r="CO206" s="191"/>
      <c r="CP206" s="191"/>
      <c r="CQ206" s="191"/>
      <c r="CR206" s="191"/>
      <c r="CS206" s="191"/>
      <c r="CT206" s="191"/>
      <c r="CU206" s="191"/>
      <c r="CV206" s="191"/>
      <c r="CW206" s="191"/>
      <c r="CX206" s="191"/>
      <c r="CY206" s="191"/>
      <c r="CZ206" s="191"/>
      <c r="DA206" s="191"/>
      <c r="DB206" s="191"/>
      <c r="DC206" s="191"/>
      <c r="DD206" s="191"/>
      <c r="DE206" s="191"/>
      <c r="DF206" s="191"/>
      <c r="DG206" s="191"/>
      <c r="DH206" s="191"/>
      <c r="DI206" s="191"/>
      <c r="DJ206" s="191"/>
      <c r="DK206" s="191"/>
      <c r="DL206" s="191"/>
      <c r="DM206" s="191"/>
      <c r="DN206" s="191"/>
      <c r="DO206" s="191"/>
      <c r="DP206" s="191"/>
      <c r="DQ206" s="191"/>
      <c r="DR206" s="191"/>
      <c r="DS206" s="191"/>
      <c r="DT206" s="191"/>
      <c r="DU206" s="191"/>
      <c r="DV206" s="191"/>
      <c r="DW206" s="191"/>
      <c r="DX206" s="191"/>
      <c r="DY206" s="191"/>
      <c r="DZ206" s="191"/>
      <c r="EA206" s="191"/>
      <c r="EB206" s="191"/>
      <c r="EC206" s="191"/>
      <c r="ED206" s="191"/>
    </row>
    <row r="207" spans="1:134">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c r="CI207" s="191"/>
      <c r="CJ207" s="191"/>
      <c r="CK207" s="191"/>
      <c r="CL207" s="191"/>
      <c r="CM207" s="191"/>
      <c r="CN207" s="191"/>
      <c r="CO207" s="191"/>
      <c r="CP207" s="191"/>
      <c r="CQ207" s="191"/>
      <c r="CR207" s="191"/>
      <c r="CS207" s="191"/>
      <c r="CT207" s="191"/>
      <c r="CU207" s="191"/>
      <c r="CV207" s="191"/>
      <c r="CW207" s="191"/>
      <c r="CX207" s="191"/>
      <c r="CY207" s="191"/>
      <c r="CZ207" s="191"/>
      <c r="DA207" s="191"/>
      <c r="DB207" s="191"/>
      <c r="DC207" s="191"/>
      <c r="DD207" s="191"/>
      <c r="DE207" s="191"/>
      <c r="DF207" s="191"/>
      <c r="DG207" s="191"/>
      <c r="DH207" s="191"/>
      <c r="DI207" s="191"/>
      <c r="DJ207" s="191"/>
      <c r="DK207" s="191"/>
      <c r="DL207" s="191"/>
      <c r="DM207" s="191"/>
      <c r="DN207" s="191"/>
      <c r="DO207" s="191"/>
      <c r="DP207" s="191"/>
      <c r="DQ207" s="191"/>
      <c r="DR207" s="191"/>
      <c r="DS207" s="191"/>
      <c r="DT207" s="191"/>
      <c r="DU207" s="191"/>
      <c r="DV207" s="191"/>
      <c r="DW207" s="191"/>
      <c r="DX207" s="191"/>
      <c r="DY207" s="191"/>
      <c r="DZ207" s="191"/>
      <c r="EA207" s="191"/>
      <c r="EB207" s="191"/>
      <c r="EC207" s="191"/>
      <c r="ED207" s="191"/>
    </row>
    <row r="208" spans="1:134">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row>
    <row r="209" spans="1:134">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1"/>
      <c r="BP209" s="191"/>
      <c r="BQ209" s="191"/>
      <c r="BR209" s="191"/>
      <c r="BS209" s="191"/>
      <c r="BT209" s="191"/>
      <c r="BU209" s="191"/>
      <c r="BV209" s="191"/>
      <c r="BW209" s="191"/>
      <c r="BX209" s="191"/>
      <c r="BY209" s="191"/>
      <c r="BZ209" s="191"/>
      <c r="CA209" s="191"/>
      <c r="CB209" s="191"/>
      <c r="CC209" s="191"/>
      <c r="CD209" s="191"/>
      <c r="CE209" s="191"/>
      <c r="CF209" s="191"/>
      <c r="CG209" s="191"/>
      <c r="CH209" s="191"/>
      <c r="CI209" s="191"/>
      <c r="CJ209" s="191"/>
      <c r="CK209" s="191"/>
      <c r="CL209" s="191"/>
      <c r="CM209" s="191"/>
      <c r="CN209" s="191"/>
      <c r="CO209" s="191"/>
      <c r="CP209" s="191"/>
      <c r="CQ209" s="191"/>
      <c r="CR209" s="191"/>
      <c r="CS209" s="191"/>
      <c r="CT209" s="191"/>
      <c r="CU209" s="191"/>
      <c r="CV209" s="191"/>
      <c r="CW209" s="191"/>
      <c r="CX209" s="191"/>
      <c r="CY209" s="191"/>
      <c r="CZ209" s="191"/>
      <c r="DA209" s="191"/>
      <c r="DB209" s="191"/>
      <c r="DC209" s="191"/>
      <c r="DD209" s="191"/>
      <c r="DE209" s="191"/>
      <c r="DF209" s="191"/>
      <c r="DG209" s="191"/>
      <c r="DH209" s="191"/>
      <c r="DI209" s="191"/>
      <c r="DJ209" s="191"/>
      <c r="DK209" s="191"/>
      <c r="DL209" s="191"/>
      <c r="DM209" s="191"/>
      <c r="DN209" s="191"/>
      <c r="DO209" s="191"/>
      <c r="DP209" s="191"/>
      <c r="DQ209" s="191"/>
      <c r="DR209" s="191"/>
      <c r="DS209" s="191"/>
      <c r="DT209" s="191"/>
      <c r="DU209" s="191"/>
      <c r="DV209" s="191"/>
      <c r="DW209" s="191"/>
      <c r="DX209" s="191"/>
      <c r="DY209" s="191"/>
      <c r="DZ209" s="191"/>
      <c r="EA209" s="191"/>
      <c r="EB209" s="191"/>
      <c r="EC209" s="191"/>
      <c r="ED209" s="191"/>
    </row>
    <row r="210" spans="1:134">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c r="CI210" s="191"/>
      <c r="CJ210" s="191"/>
      <c r="CK210" s="191"/>
      <c r="CL210" s="191"/>
      <c r="CM210" s="191"/>
      <c r="CN210" s="191"/>
      <c r="CO210" s="191"/>
      <c r="CP210" s="191"/>
      <c r="CQ210" s="191"/>
      <c r="CR210" s="191"/>
      <c r="CS210" s="191"/>
      <c r="CT210" s="191"/>
      <c r="CU210" s="191"/>
      <c r="CV210" s="191"/>
      <c r="CW210" s="191"/>
      <c r="CX210" s="191"/>
      <c r="CY210" s="191"/>
      <c r="CZ210" s="191"/>
      <c r="DA210" s="191"/>
      <c r="DB210" s="191"/>
      <c r="DC210" s="191"/>
      <c r="DD210" s="191"/>
      <c r="DE210" s="191"/>
      <c r="DF210" s="191"/>
      <c r="DG210" s="191"/>
      <c r="DH210" s="191"/>
      <c r="DI210" s="191"/>
      <c r="DJ210" s="191"/>
      <c r="DK210" s="191"/>
      <c r="DL210" s="191"/>
      <c r="DM210" s="191"/>
      <c r="DN210" s="191"/>
      <c r="DO210" s="191"/>
      <c r="DP210" s="191"/>
      <c r="DQ210" s="191"/>
      <c r="DR210" s="191"/>
      <c r="DS210" s="191"/>
      <c r="DT210" s="191"/>
      <c r="DU210" s="191"/>
      <c r="DV210" s="191"/>
      <c r="DW210" s="191"/>
      <c r="DX210" s="191"/>
      <c r="DY210" s="191"/>
      <c r="DZ210" s="191"/>
      <c r="EA210" s="191"/>
      <c r="EB210" s="191"/>
      <c r="EC210" s="191"/>
      <c r="ED210" s="191"/>
    </row>
    <row r="211" spans="1:134">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c r="CI211" s="191"/>
      <c r="CJ211" s="191"/>
      <c r="CK211" s="191"/>
      <c r="CL211" s="191"/>
      <c r="CM211" s="191"/>
      <c r="CN211" s="191"/>
      <c r="CO211" s="191"/>
      <c r="CP211" s="191"/>
      <c r="CQ211" s="191"/>
      <c r="CR211" s="191"/>
      <c r="CS211" s="191"/>
      <c r="CT211" s="191"/>
      <c r="CU211" s="191"/>
      <c r="CV211" s="191"/>
      <c r="CW211" s="191"/>
      <c r="CX211" s="191"/>
      <c r="CY211" s="191"/>
      <c r="CZ211" s="191"/>
      <c r="DA211" s="191"/>
      <c r="DB211" s="191"/>
      <c r="DC211" s="191"/>
      <c r="DD211" s="191"/>
      <c r="DE211" s="191"/>
      <c r="DF211" s="191"/>
      <c r="DG211" s="191"/>
      <c r="DH211" s="191"/>
      <c r="DI211" s="191"/>
      <c r="DJ211" s="191"/>
      <c r="DK211" s="191"/>
      <c r="DL211" s="191"/>
      <c r="DM211" s="191"/>
      <c r="DN211" s="191"/>
      <c r="DO211" s="191"/>
      <c r="DP211" s="191"/>
      <c r="DQ211" s="191"/>
      <c r="DR211" s="191"/>
      <c r="DS211" s="191"/>
      <c r="DT211" s="191"/>
      <c r="DU211" s="191"/>
      <c r="DV211" s="191"/>
      <c r="DW211" s="191"/>
      <c r="DX211" s="191"/>
      <c r="DY211" s="191"/>
      <c r="DZ211" s="191"/>
      <c r="EA211" s="191"/>
      <c r="EB211" s="191"/>
      <c r="EC211" s="191"/>
      <c r="ED211" s="191"/>
    </row>
    <row r="212" spans="1:134">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c r="CI212" s="191"/>
      <c r="CJ212" s="191"/>
      <c r="CK212" s="191"/>
      <c r="CL212" s="191"/>
      <c r="CM212" s="191"/>
      <c r="CN212" s="191"/>
      <c r="CO212" s="191"/>
      <c r="CP212" s="191"/>
      <c r="CQ212" s="191"/>
      <c r="CR212" s="191"/>
      <c r="CS212" s="191"/>
      <c r="CT212" s="191"/>
      <c r="CU212" s="191"/>
      <c r="CV212" s="191"/>
      <c r="CW212" s="191"/>
      <c r="CX212" s="191"/>
      <c r="CY212" s="191"/>
      <c r="CZ212" s="191"/>
      <c r="DA212" s="191"/>
      <c r="DB212" s="191"/>
      <c r="DC212" s="191"/>
      <c r="DD212" s="191"/>
      <c r="DE212" s="191"/>
      <c r="DF212" s="191"/>
      <c r="DG212" s="191"/>
      <c r="DH212" s="191"/>
      <c r="DI212" s="191"/>
      <c r="DJ212" s="191"/>
      <c r="DK212" s="191"/>
      <c r="DL212" s="191"/>
      <c r="DM212" s="191"/>
      <c r="DN212" s="191"/>
      <c r="DO212" s="191"/>
      <c r="DP212" s="191"/>
      <c r="DQ212" s="191"/>
      <c r="DR212" s="191"/>
      <c r="DS212" s="191"/>
      <c r="DT212" s="191"/>
      <c r="DU212" s="191"/>
      <c r="DV212" s="191"/>
      <c r="DW212" s="191"/>
      <c r="DX212" s="191"/>
      <c r="DY212" s="191"/>
      <c r="DZ212" s="191"/>
      <c r="EA212" s="191"/>
      <c r="EB212" s="191"/>
      <c r="EC212" s="191"/>
      <c r="ED212" s="191"/>
    </row>
    <row r="213" spans="1:134">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1"/>
      <c r="BP213" s="191"/>
      <c r="BQ213" s="191"/>
      <c r="BR213" s="191"/>
      <c r="BS213" s="191"/>
      <c r="BT213" s="191"/>
      <c r="BU213" s="191"/>
      <c r="BV213" s="191"/>
      <c r="BW213" s="191"/>
      <c r="BX213" s="191"/>
      <c r="BY213" s="191"/>
      <c r="BZ213" s="191"/>
      <c r="CA213" s="191"/>
      <c r="CB213" s="191"/>
      <c r="CC213" s="191"/>
      <c r="CD213" s="191"/>
      <c r="CE213" s="191"/>
      <c r="CF213" s="191"/>
      <c r="CG213" s="191"/>
      <c r="CH213" s="191"/>
      <c r="CI213" s="191"/>
      <c r="CJ213" s="191"/>
      <c r="CK213" s="191"/>
      <c r="CL213" s="191"/>
      <c r="CM213" s="191"/>
      <c r="CN213" s="191"/>
      <c r="CO213" s="191"/>
      <c r="CP213" s="191"/>
      <c r="CQ213" s="191"/>
      <c r="CR213" s="191"/>
      <c r="CS213" s="191"/>
      <c r="CT213" s="191"/>
      <c r="CU213" s="191"/>
      <c r="CV213" s="191"/>
      <c r="CW213" s="191"/>
      <c r="CX213" s="191"/>
      <c r="CY213" s="191"/>
      <c r="CZ213" s="191"/>
      <c r="DA213" s="191"/>
      <c r="DB213" s="191"/>
      <c r="DC213" s="191"/>
      <c r="DD213" s="191"/>
      <c r="DE213" s="191"/>
      <c r="DF213" s="191"/>
      <c r="DG213" s="191"/>
      <c r="DH213" s="191"/>
      <c r="DI213" s="191"/>
      <c r="DJ213" s="191"/>
      <c r="DK213" s="191"/>
      <c r="DL213" s="191"/>
      <c r="DM213" s="191"/>
      <c r="DN213" s="191"/>
      <c r="DO213" s="191"/>
      <c r="DP213" s="191"/>
      <c r="DQ213" s="191"/>
      <c r="DR213" s="191"/>
      <c r="DS213" s="191"/>
      <c r="DT213" s="191"/>
      <c r="DU213" s="191"/>
      <c r="DV213" s="191"/>
      <c r="DW213" s="191"/>
      <c r="DX213" s="191"/>
      <c r="DY213" s="191"/>
      <c r="DZ213" s="191"/>
      <c r="EA213" s="191"/>
      <c r="EB213" s="191"/>
      <c r="EC213" s="191"/>
      <c r="ED213" s="191"/>
    </row>
    <row r="214" spans="1:134">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1"/>
      <c r="BP214" s="191"/>
      <c r="BQ214" s="191"/>
      <c r="BR214" s="191"/>
      <c r="BS214" s="191"/>
      <c r="BT214" s="191"/>
      <c r="BU214" s="191"/>
      <c r="BV214" s="191"/>
      <c r="BW214" s="191"/>
      <c r="BX214" s="191"/>
      <c r="BY214" s="191"/>
      <c r="BZ214" s="191"/>
      <c r="CA214" s="191"/>
      <c r="CB214" s="191"/>
      <c r="CC214" s="191"/>
      <c r="CD214" s="191"/>
      <c r="CE214" s="191"/>
      <c r="CF214" s="191"/>
      <c r="CG214" s="191"/>
      <c r="CH214" s="191"/>
      <c r="CI214" s="191"/>
      <c r="CJ214" s="191"/>
      <c r="CK214" s="191"/>
      <c r="CL214" s="191"/>
      <c r="CM214" s="191"/>
      <c r="CN214" s="191"/>
      <c r="CO214" s="191"/>
      <c r="CP214" s="191"/>
      <c r="CQ214" s="191"/>
      <c r="CR214" s="191"/>
      <c r="CS214" s="191"/>
      <c r="CT214" s="191"/>
      <c r="CU214" s="191"/>
      <c r="CV214" s="191"/>
      <c r="CW214" s="191"/>
      <c r="CX214" s="191"/>
      <c r="CY214" s="191"/>
      <c r="CZ214" s="191"/>
      <c r="DA214" s="191"/>
      <c r="DB214" s="191"/>
      <c r="DC214" s="191"/>
      <c r="DD214" s="191"/>
      <c r="DE214" s="191"/>
      <c r="DF214" s="191"/>
      <c r="DG214" s="191"/>
      <c r="DH214" s="191"/>
      <c r="DI214" s="191"/>
      <c r="DJ214" s="191"/>
      <c r="DK214" s="191"/>
      <c r="DL214" s="191"/>
      <c r="DM214" s="191"/>
      <c r="DN214" s="191"/>
      <c r="DO214" s="191"/>
      <c r="DP214" s="191"/>
      <c r="DQ214" s="191"/>
      <c r="DR214" s="191"/>
      <c r="DS214" s="191"/>
      <c r="DT214" s="191"/>
      <c r="DU214" s="191"/>
      <c r="DV214" s="191"/>
      <c r="DW214" s="191"/>
      <c r="DX214" s="191"/>
      <c r="DY214" s="191"/>
      <c r="DZ214" s="191"/>
      <c r="EA214" s="191"/>
      <c r="EB214" s="191"/>
      <c r="EC214" s="191"/>
      <c r="ED214" s="191"/>
    </row>
    <row r="215" spans="1:134">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1"/>
      <c r="BP215" s="191"/>
      <c r="BQ215" s="191"/>
      <c r="BR215" s="191"/>
      <c r="BS215" s="191"/>
      <c r="BT215" s="191"/>
      <c r="BU215" s="191"/>
      <c r="BV215" s="191"/>
      <c r="BW215" s="191"/>
      <c r="BX215" s="191"/>
      <c r="BY215" s="191"/>
      <c r="BZ215" s="191"/>
      <c r="CA215" s="191"/>
      <c r="CB215" s="191"/>
      <c r="CC215" s="191"/>
      <c r="CD215" s="191"/>
      <c r="CE215" s="191"/>
      <c r="CF215" s="191"/>
      <c r="CG215" s="191"/>
      <c r="CH215" s="191"/>
      <c r="CI215" s="191"/>
      <c r="CJ215" s="191"/>
      <c r="CK215" s="191"/>
      <c r="CL215" s="191"/>
      <c r="CM215" s="191"/>
      <c r="CN215" s="191"/>
      <c r="CO215" s="191"/>
      <c r="CP215" s="191"/>
      <c r="CQ215" s="191"/>
      <c r="CR215" s="191"/>
      <c r="CS215" s="191"/>
      <c r="CT215" s="191"/>
      <c r="CU215" s="191"/>
      <c r="CV215" s="191"/>
      <c r="CW215" s="191"/>
      <c r="CX215" s="191"/>
      <c r="CY215" s="191"/>
      <c r="CZ215" s="191"/>
      <c r="DA215" s="191"/>
      <c r="DB215" s="191"/>
      <c r="DC215" s="191"/>
      <c r="DD215" s="191"/>
      <c r="DE215" s="191"/>
      <c r="DF215" s="191"/>
      <c r="DG215" s="191"/>
      <c r="DH215" s="191"/>
      <c r="DI215" s="191"/>
      <c r="DJ215" s="191"/>
      <c r="DK215" s="191"/>
      <c r="DL215" s="191"/>
      <c r="DM215" s="191"/>
      <c r="DN215" s="191"/>
      <c r="DO215" s="191"/>
      <c r="DP215" s="191"/>
      <c r="DQ215" s="191"/>
      <c r="DR215" s="191"/>
      <c r="DS215" s="191"/>
      <c r="DT215" s="191"/>
      <c r="DU215" s="191"/>
      <c r="DV215" s="191"/>
      <c r="DW215" s="191"/>
      <c r="DX215" s="191"/>
      <c r="DY215" s="191"/>
      <c r="DZ215" s="191"/>
      <c r="EA215" s="191"/>
      <c r="EB215" s="191"/>
      <c r="EC215" s="191"/>
      <c r="ED215" s="191"/>
    </row>
    <row r="216" spans="1:134">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1"/>
      <c r="BP216" s="191"/>
      <c r="BQ216" s="191"/>
      <c r="BR216" s="191"/>
      <c r="BS216" s="191"/>
      <c r="BT216" s="191"/>
      <c r="BU216" s="191"/>
      <c r="BV216" s="191"/>
      <c r="BW216" s="191"/>
      <c r="BX216" s="191"/>
      <c r="BY216" s="191"/>
      <c r="BZ216" s="191"/>
      <c r="CA216" s="191"/>
      <c r="CB216" s="191"/>
      <c r="CC216" s="191"/>
      <c r="CD216" s="191"/>
      <c r="CE216" s="191"/>
      <c r="CF216" s="191"/>
      <c r="CG216" s="191"/>
      <c r="CH216" s="191"/>
      <c r="CI216" s="191"/>
      <c r="CJ216" s="191"/>
      <c r="CK216" s="191"/>
      <c r="CL216" s="191"/>
      <c r="CM216" s="191"/>
      <c r="CN216" s="191"/>
      <c r="CO216" s="191"/>
      <c r="CP216" s="191"/>
      <c r="CQ216" s="191"/>
      <c r="CR216" s="191"/>
      <c r="CS216" s="191"/>
      <c r="CT216" s="191"/>
      <c r="CU216" s="191"/>
      <c r="CV216" s="191"/>
      <c r="CW216" s="191"/>
      <c r="CX216" s="191"/>
      <c r="CY216" s="191"/>
      <c r="CZ216" s="191"/>
      <c r="DA216" s="191"/>
      <c r="DB216" s="191"/>
      <c r="DC216" s="191"/>
      <c r="DD216" s="191"/>
      <c r="DE216" s="191"/>
      <c r="DF216" s="191"/>
      <c r="DG216" s="191"/>
      <c r="DH216" s="191"/>
      <c r="DI216" s="191"/>
      <c r="DJ216" s="191"/>
      <c r="DK216" s="191"/>
      <c r="DL216" s="191"/>
      <c r="DM216" s="191"/>
      <c r="DN216" s="191"/>
      <c r="DO216" s="191"/>
      <c r="DP216" s="191"/>
      <c r="DQ216" s="191"/>
      <c r="DR216" s="191"/>
      <c r="DS216" s="191"/>
      <c r="DT216" s="191"/>
      <c r="DU216" s="191"/>
      <c r="DV216" s="191"/>
      <c r="DW216" s="191"/>
      <c r="DX216" s="191"/>
      <c r="DY216" s="191"/>
      <c r="DZ216" s="191"/>
      <c r="EA216" s="191"/>
      <c r="EB216" s="191"/>
      <c r="EC216" s="191"/>
      <c r="ED216" s="191"/>
    </row>
    <row r="217" spans="1:134">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1"/>
      <c r="BP217" s="191"/>
      <c r="BQ217" s="191"/>
      <c r="BR217" s="191"/>
      <c r="BS217" s="191"/>
      <c r="BT217" s="191"/>
      <c r="BU217" s="191"/>
      <c r="BV217" s="191"/>
      <c r="BW217" s="191"/>
      <c r="BX217" s="191"/>
      <c r="BY217" s="191"/>
      <c r="BZ217" s="191"/>
      <c r="CA217" s="191"/>
      <c r="CB217" s="191"/>
      <c r="CC217" s="191"/>
      <c r="CD217" s="191"/>
      <c r="CE217" s="191"/>
      <c r="CF217" s="191"/>
      <c r="CG217" s="191"/>
      <c r="CH217" s="191"/>
      <c r="CI217" s="191"/>
      <c r="CJ217" s="191"/>
      <c r="CK217" s="191"/>
      <c r="CL217" s="191"/>
      <c r="CM217" s="191"/>
      <c r="CN217" s="191"/>
      <c r="CO217" s="191"/>
      <c r="CP217" s="191"/>
      <c r="CQ217" s="191"/>
      <c r="CR217" s="191"/>
      <c r="CS217" s="191"/>
      <c r="CT217" s="191"/>
      <c r="CU217" s="191"/>
      <c r="CV217" s="191"/>
      <c r="CW217" s="191"/>
      <c r="CX217" s="191"/>
      <c r="CY217" s="191"/>
      <c r="CZ217" s="191"/>
      <c r="DA217" s="191"/>
      <c r="DB217" s="191"/>
      <c r="DC217" s="191"/>
      <c r="DD217" s="191"/>
      <c r="DE217" s="191"/>
      <c r="DF217" s="191"/>
      <c r="DG217" s="191"/>
      <c r="DH217" s="191"/>
      <c r="DI217" s="191"/>
      <c r="DJ217" s="191"/>
      <c r="DK217" s="191"/>
      <c r="DL217" s="191"/>
      <c r="DM217" s="191"/>
      <c r="DN217" s="191"/>
      <c r="DO217" s="191"/>
      <c r="DP217" s="191"/>
      <c r="DQ217" s="191"/>
      <c r="DR217" s="191"/>
      <c r="DS217" s="191"/>
      <c r="DT217" s="191"/>
      <c r="DU217" s="191"/>
      <c r="DV217" s="191"/>
      <c r="DW217" s="191"/>
      <c r="DX217" s="191"/>
      <c r="DY217" s="191"/>
      <c r="DZ217" s="191"/>
      <c r="EA217" s="191"/>
      <c r="EB217" s="191"/>
      <c r="EC217" s="191"/>
      <c r="ED217" s="191"/>
    </row>
    <row r="218" spans="1:134">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1"/>
      <c r="BP218" s="191"/>
      <c r="BQ218" s="191"/>
      <c r="BR218" s="191"/>
      <c r="BS218" s="191"/>
      <c r="BT218" s="191"/>
      <c r="BU218" s="191"/>
      <c r="BV218" s="191"/>
      <c r="BW218" s="191"/>
      <c r="BX218" s="191"/>
      <c r="BY218" s="191"/>
      <c r="BZ218" s="191"/>
      <c r="CA218" s="191"/>
      <c r="CB218" s="191"/>
      <c r="CC218" s="191"/>
      <c r="CD218" s="191"/>
      <c r="CE218" s="191"/>
      <c r="CF218" s="191"/>
      <c r="CG218" s="191"/>
      <c r="CH218" s="191"/>
      <c r="CI218" s="191"/>
      <c r="CJ218" s="191"/>
      <c r="CK218" s="191"/>
      <c r="CL218" s="191"/>
      <c r="CM218" s="191"/>
      <c r="CN218" s="191"/>
      <c r="CO218" s="191"/>
      <c r="CP218" s="191"/>
      <c r="CQ218" s="191"/>
      <c r="CR218" s="191"/>
      <c r="CS218" s="191"/>
      <c r="CT218" s="191"/>
      <c r="CU218" s="191"/>
      <c r="CV218" s="191"/>
      <c r="CW218" s="191"/>
      <c r="CX218" s="191"/>
      <c r="CY218" s="191"/>
      <c r="CZ218" s="191"/>
      <c r="DA218" s="191"/>
      <c r="DB218" s="191"/>
      <c r="DC218" s="191"/>
      <c r="DD218" s="191"/>
      <c r="DE218" s="191"/>
      <c r="DF218" s="191"/>
      <c r="DG218" s="191"/>
      <c r="DH218" s="191"/>
      <c r="DI218" s="191"/>
      <c r="DJ218" s="191"/>
      <c r="DK218" s="191"/>
      <c r="DL218" s="191"/>
      <c r="DM218" s="191"/>
      <c r="DN218" s="191"/>
      <c r="DO218" s="191"/>
      <c r="DP218" s="191"/>
      <c r="DQ218" s="191"/>
      <c r="DR218" s="191"/>
      <c r="DS218" s="191"/>
      <c r="DT218" s="191"/>
      <c r="DU218" s="191"/>
      <c r="DV218" s="191"/>
      <c r="DW218" s="191"/>
      <c r="DX218" s="191"/>
      <c r="DY218" s="191"/>
      <c r="DZ218" s="191"/>
      <c r="EA218" s="191"/>
      <c r="EB218" s="191"/>
      <c r="EC218" s="191"/>
      <c r="ED218" s="191"/>
    </row>
    <row r="219" spans="1:134">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191"/>
      <c r="CL219" s="191"/>
      <c r="CM219" s="191"/>
      <c r="CN219" s="191"/>
      <c r="CO219" s="191"/>
      <c r="CP219" s="191"/>
      <c r="CQ219" s="191"/>
      <c r="CR219" s="191"/>
      <c r="CS219" s="191"/>
      <c r="CT219" s="191"/>
      <c r="CU219" s="191"/>
      <c r="CV219" s="191"/>
      <c r="CW219" s="191"/>
      <c r="CX219" s="191"/>
      <c r="CY219" s="191"/>
      <c r="CZ219" s="191"/>
      <c r="DA219" s="191"/>
      <c r="DB219" s="191"/>
      <c r="DC219" s="191"/>
      <c r="DD219" s="191"/>
      <c r="DE219" s="191"/>
      <c r="DF219" s="191"/>
      <c r="DG219" s="191"/>
      <c r="DH219" s="191"/>
      <c r="DI219" s="191"/>
      <c r="DJ219" s="191"/>
      <c r="DK219" s="191"/>
      <c r="DL219" s="191"/>
      <c r="DM219" s="191"/>
      <c r="DN219" s="191"/>
      <c r="DO219" s="191"/>
      <c r="DP219" s="191"/>
      <c r="DQ219" s="191"/>
      <c r="DR219" s="191"/>
      <c r="DS219" s="191"/>
      <c r="DT219" s="191"/>
      <c r="DU219" s="191"/>
      <c r="DV219" s="191"/>
      <c r="DW219" s="191"/>
      <c r="DX219" s="191"/>
      <c r="DY219" s="191"/>
      <c r="DZ219" s="191"/>
      <c r="EA219" s="191"/>
      <c r="EB219" s="191"/>
      <c r="EC219" s="191"/>
      <c r="ED219" s="191"/>
    </row>
    <row r="220" spans="1:134">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c r="CI220" s="191"/>
      <c r="CJ220" s="191"/>
      <c r="CK220" s="191"/>
      <c r="CL220" s="191"/>
      <c r="CM220" s="191"/>
      <c r="CN220" s="191"/>
      <c r="CO220" s="191"/>
      <c r="CP220" s="191"/>
      <c r="CQ220" s="191"/>
      <c r="CR220" s="191"/>
      <c r="CS220" s="191"/>
      <c r="CT220" s="191"/>
      <c r="CU220" s="191"/>
      <c r="CV220" s="191"/>
      <c r="CW220" s="191"/>
      <c r="CX220" s="191"/>
      <c r="CY220" s="191"/>
      <c r="CZ220" s="191"/>
      <c r="DA220" s="191"/>
      <c r="DB220" s="191"/>
      <c r="DC220" s="191"/>
      <c r="DD220" s="191"/>
      <c r="DE220" s="191"/>
      <c r="DF220" s="191"/>
      <c r="DG220" s="191"/>
      <c r="DH220" s="191"/>
      <c r="DI220" s="191"/>
      <c r="DJ220" s="191"/>
      <c r="DK220" s="191"/>
      <c r="DL220" s="191"/>
      <c r="DM220" s="191"/>
      <c r="DN220" s="191"/>
      <c r="DO220" s="191"/>
      <c r="DP220" s="191"/>
      <c r="DQ220" s="191"/>
      <c r="DR220" s="191"/>
      <c r="DS220" s="191"/>
      <c r="DT220" s="191"/>
      <c r="DU220" s="191"/>
      <c r="DV220" s="191"/>
      <c r="DW220" s="191"/>
      <c r="DX220" s="191"/>
      <c r="DY220" s="191"/>
      <c r="DZ220" s="191"/>
      <c r="EA220" s="191"/>
      <c r="EB220" s="191"/>
      <c r="EC220" s="191"/>
      <c r="ED220" s="191"/>
    </row>
    <row r="221" spans="1:134">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191"/>
      <c r="CL221" s="191"/>
      <c r="CM221" s="191"/>
      <c r="CN221" s="191"/>
      <c r="CO221" s="191"/>
      <c r="CP221" s="191"/>
      <c r="CQ221" s="191"/>
      <c r="CR221" s="191"/>
      <c r="CS221" s="191"/>
      <c r="CT221" s="191"/>
      <c r="CU221" s="191"/>
      <c r="CV221" s="191"/>
      <c r="CW221" s="191"/>
      <c r="CX221" s="191"/>
      <c r="CY221" s="191"/>
      <c r="CZ221" s="191"/>
      <c r="DA221" s="191"/>
      <c r="DB221" s="191"/>
      <c r="DC221" s="191"/>
      <c r="DD221" s="191"/>
      <c r="DE221" s="191"/>
      <c r="DF221" s="191"/>
      <c r="DG221" s="191"/>
      <c r="DH221" s="191"/>
      <c r="DI221" s="191"/>
      <c r="DJ221" s="191"/>
      <c r="DK221" s="191"/>
      <c r="DL221" s="191"/>
      <c r="DM221" s="191"/>
      <c r="DN221" s="191"/>
      <c r="DO221" s="191"/>
      <c r="DP221" s="191"/>
      <c r="DQ221" s="191"/>
      <c r="DR221" s="191"/>
      <c r="DS221" s="191"/>
      <c r="DT221" s="191"/>
      <c r="DU221" s="191"/>
      <c r="DV221" s="191"/>
      <c r="DW221" s="191"/>
      <c r="DX221" s="191"/>
      <c r="DY221" s="191"/>
      <c r="DZ221" s="191"/>
      <c r="EA221" s="191"/>
      <c r="EB221" s="191"/>
      <c r="EC221" s="191"/>
      <c r="ED221" s="191"/>
    </row>
    <row r="222" spans="1:134">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1"/>
      <c r="BP222" s="191"/>
      <c r="BQ222" s="191"/>
      <c r="BR222" s="191"/>
      <c r="BS222" s="191"/>
      <c r="BT222" s="191"/>
      <c r="BU222" s="191"/>
      <c r="BV222" s="191"/>
      <c r="BW222" s="191"/>
      <c r="BX222" s="191"/>
      <c r="BY222" s="191"/>
      <c r="BZ222" s="191"/>
      <c r="CA222" s="191"/>
      <c r="CB222" s="191"/>
      <c r="CC222" s="191"/>
      <c r="CD222" s="191"/>
      <c r="CE222" s="191"/>
      <c r="CF222" s="191"/>
      <c r="CG222" s="191"/>
      <c r="CH222" s="191"/>
      <c r="CI222" s="191"/>
      <c r="CJ222" s="191"/>
      <c r="CK222" s="191"/>
      <c r="CL222" s="191"/>
      <c r="CM222" s="191"/>
      <c r="CN222" s="191"/>
      <c r="CO222" s="191"/>
      <c r="CP222" s="191"/>
      <c r="CQ222" s="191"/>
      <c r="CR222" s="191"/>
      <c r="CS222" s="191"/>
      <c r="CT222" s="191"/>
      <c r="CU222" s="191"/>
      <c r="CV222" s="191"/>
      <c r="CW222" s="191"/>
      <c r="CX222" s="191"/>
      <c r="CY222" s="191"/>
      <c r="CZ222" s="191"/>
      <c r="DA222" s="191"/>
      <c r="DB222" s="191"/>
      <c r="DC222" s="191"/>
      <c r="DD222" s="191"/>
      <c r="DE222" s="191"/>
      <c r="DF222" s="191"/>
      <c r="DG222" s="191"/>
      <c r="DH222" s="191"/>
      <c r="DI222" s="191"/>
      <c r="DJ222" s="191"/>
      <c r="DK222" s="191"/>
      <c r="DL222" s="191"/>
      <c r="DM222" s="191"/>
      <c r="DN222" s="191"/>
      <c r="DO222" s="191"/>
      <c r="DP222" s="191"/>
      <c r="DQ222" s="191"/>
      <c r="DR222" s="191"/>
      <c r="DS222" s="191"/>
      <c r="DT222" s="191"/>
      <c r="DU222" s="191"/>
      <c r="DV222" s="191"/>
      <c r="DW222" s="191"/>
      <c r="DX222" s="191"/>
      <c r="DY222" s="191"/>
      <c r="DZ222" s="191"/>
      <c r="EA222" s="191"/>
      <c r="EB222" s="191"/>
      <c r="EC222" s="191"/>
      <c r="ED222" s="191"/>
    </row>
    <row r="223" spans="1:134">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91"/>
      <c r="BY223" s="191"/>
      <c r="BZ223" s="191"/>
      <c r="CA223" s="191"/>
      <c r="CB223" s="191"/>
      <c r="CC223" s="191"/>
      <c r="CD223" s="191"/>
      <c r="CE223" s="191"/>
      <c r="CF223" s="191"/>
      <c r="CG223" s="191"/>
      <c r="CH223" s="191"/>
      <c r="CI223" s="191"/>
      <c r="CJ223" s="191"/>
      <c r="CK223" s="191"/>
      <c r="CL223" s="191"/>
      <c r="CM223" s="191"/>
      <c r="CN223" s="191"/>
      <c r="CO223" s="191"/>
      <c r="CP223" s="191"/>
      <c r="CQ223" s="191"/>
      <c r="CR223" s="191"/>
      <c r="CS223" s="191"/>
      <c r="CT223" s="191"/>
      <c r="CU223" s="191"/>
      <c r="CV223" s="191"/>
      <c r="CW223" s="191"/>
      <c r="CX223" s="191"/>
      <c r="CY223" s="191"/>
      <c r="CZ223" s="191"/>
      <c r="DA223" s="191"/>
      <c r="DB223" s="191"/>
      <c r="DC223" s="191"/>
      <c r="DD223" s="191"/>
      <c r="DE223" s="191"/>
      <c r="DF223" s="191"/>
      <c r="DG223" s="191"/>
      <c r="DH223" s="191"/>
      <c r="DI223" s="191"/>
      <c r="DJ223" s="191"/>
      <c r="DK223" s="191"/>
      <c r="DL223" s="191"/>
      <c r="DM223" s="191"/>
      <c r="DN223" s="191"/>
      <c r="DO223" s="191"/>
      <c r="DP223" s="191"/>
      <c r="DQ223" s="191"/>
      <c r="DR223" s="191"/>
      <c r="DS223" s="191"/>
      <c r="DT223" s="191"/>
      <c r="DU223" s="191"/>
      <c r="DV223" s="191"/>
      <c r="DW223" s="191"/>
      <c r="DX223" s="191"/>
      <c r="DY223" s="191"/>
      <c r="DZ223" s="191"/>
      <c r="EA223" s="191"/>
      <c r="EB223" s="191"/>
      <c r="EC223" s="191"/>
      <c r="ED223" s="191"/>
    </row>
    <row r="224" spans="1:134">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191"/>
      <c r="CL224" s="191"/>
      <c r="CM224" s="191"/>
      <c r="CN224" s="191"/>
      <c r="CO224" s="191"/>
      <c r="CP224" s="191"/>
      <c r="CQ224" s="191"/>
      <c r="CR224" s="191"/>
      <c r="CS224" s="191"/>
      <c r="CT224" s="191"/>
      <c r="CU224" s="191"/>
      <c r="CV224" s="191"/>
      <c r="CW224" s="191"/>
      <c r="CX224" s="191"/>
      <c r="CY224" s="191"/>
      <c r="CZ224" s="191"/>
      <c r="DA224" s="191"/>
      <c r="DB224" s="191"/>
      <c r="DC224" s="191"/>
      <c r="DD224" s="191"/>
      <c r="DE224" s="191"/>
      <c r="DF224" s="191"/>
      <c r="DG224" s="191"/>
      <c r="DH224" s="191"/>
      <c r="DI224" s="191"/>
      <c r="DJ224" s="191"/>
      <c r="DK224" s="191"/>
      <c r="DL224" s="191"/>
      <c r="DM224" s="191"/>
      <c r="DN224" s="191"/>
      <c r="DO224" s="191"/>
      <c r="DP224" s="191"/>
      <c r="DQ224" s="191"/>
      <c r="DR224" s="191"/>
      <c r="DS224" s="191"/>
      <c r="DT224" s="191"/>
      <c r="DU224" s="191"/>
      <c r="DV224" s="191"/>
      <c r="DW224" s="191"/>
      <c r="DX224" s="191"/>
      <c r="DY224" s="191"/>
      <c r="DZ224" s="191"/>
      <c r="EA224" s="191"/>
      <c r="EB224" s="191"/>
      <c r="EC224" s="191"/>
      <c r="ED224" s="191"/>
    </row>
    <row r="225" spans="1:134">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row>
    <row r="226" spans="1:134">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1"/>
      <c r="BP226" s="191"/>
      <c r="BQ226" s="191"/>
      <c r="BR226" s="191"/>
      <c r="BS226" s="191"/>
      <c r="BT226" s="191"/>
      <c r="BU226" s="191"/>
      <c r="BV226" s="191"/>
      <c r="BW226" s="191"/>
      <c r="BX226" s="191"/>
      <c r="BY226" s="191"/>
      <c r="BZ226" s="191"/>
      <c r="CA226" s="191"/>
      <c r="CB226" s="191"/>
      <c r="CC226" s="191"/>
      <c r="CD226" s="191"/>
      <c r="CE226" s="191"/>
      <c r="CF226" s="191"/>
      <c r="CG226" s="191"/>
      <c r="CH226" s="191"/>
      <c r="CI226" s="191"/>
      <c r="CJ226" s="191"/>
      <c r="CK226" s="191"/>
      <c r="CL226" s="191"/>
      <c r="CM226" s="191"/>
      <c r="CN226" s="191"/>
      <c r="CO226" s="191"/>
      <c r="CP226" s="191"/>
      <c r="CQ226" s="191"/>
      <c r="CR226" s="191"/>
      <c r="CS226" s="191"/>
      <c r="CT226" s="191"/>
      <c r="CU226" s="191"/>
      <c r="CV226" s="191"/>
      <c r="CW226" s="191"/>
      <c r="CX226" s="191"/>
      <c r="CY226" s="191"/>
      <c r="CZ226" s="191"/>
      <c r="DA226" s="191"/>
      <c r="DB226" s="191"/>
      <c r="DC226" s="191"/>
      <c r="DD226" s="191"/>
      <c r="DE226" s="191"/>
      <c r="DF226" s="191"/>
      <c r="DG226" s="191"/>
      <c r="DH226" s="191"/>
      <c r="DI226" s="191"/>
      <c r="DJ226" s="191"/>
      <c r="DK226" s="191"/>
      <c r="DL226" s="191"/>
      <c r="DM226" s="191"/>
      <c r="DN226" s="191"/>
      <c r="DO226" s="191"/>
      <c r="DP226" s="191"/>
      <c r="DQ226" s="191"/>
      <c r="DR226" s="191"/>
      <c r="DS226" s="191"/>
      <c r="DT226" s="191"/>
      <c r="DU226" s="191"/>
      <c r="DV226" s="191"/>
      <c r="DW226" s="191"/>
      <c r="DX226" s="191"/>
      <c r="DY226" s="191"/>
      <c r="DZ226" s="191"/>
      <c r="EA226" s="191"/>
      <c r="EB226" s="191"/>
      <c r="EC226" s="191"/>
      <c r="ED226" s="191"/>
    </row>
    <row r="227" spans="1:134">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1"/>
      <c r="BP227" s="191"/>
      <c r="BQ227" s="191"/>
      <c r="BR227" s="191"/>
      <c r="BS227" s="191"/>
      <c r="BT227" s="191"/>
      <c r="BU227" s="191"/>
      <c r="BV227" s="191"/>
      <c r="BW227" s="191"/>
      <c r="BX227" s="191"/>
      <c r="BY227" s="191"/>
      <c r="BZ227" s="191"/>
      <c r="CA227" s="191"/>
      <c r="CB227" s="191"/>
      <c r="CC227" s="191"/>
      <c r="CD227" s="191"/>
      <c r="CE227" s="191"/>
      <c r="CF227" s="191"/>
      <c r="CG227" s="191"/>
      <c r="CH227" s="191"/>
      <c r="CI227" s="191"/>
      <c r="CJ227" s="191"/>
      <c r="CK227" s="191"/>
      <c r="CL227" s="191"/>
      <c r="CM227" s="191"/>
      <c r="CN227" s="191"/>
      <c r="CO227" s="191"/>
      <c r="CP227" s="191"/>
      <c r="CQ227" s="191"/>
      <c r="CR227" s="191"/>
      <c r="CS227" s="191"/>
      <c r="CT227" s="191"/>
      <c r="CU227" s="191"/>
      <c r="CV227" s="191"/>
      <c r="CW227" s="191"/>
      <c r="CX227" s="191"/>
      <c r="CY227" s="191"/>
      <c r="CZ227" s="191"/>
      <c r="DA227" s="191"/>
      <c r="DB227" s="191"/>
      <c r="DC227" s="191"/>
      <c r="DD227" s="191"/>
      <c r="DE227" s="191"/>
      <c r="DF227" s="191"/>
      <c r="DG227" s="191"/>
      <c r="DH227" s="191"/>
      <c r="DI227" s="191"/>
      <c r="DJ227" s="191"/>
      <c r="DK227" s="191"/>
      <c r="DL227" s="191"/>
      <c r="DM227" s="191"/>
      <c r="DN227" s="191"/>
      <c r="DO227" s="191"/>
      <c r="DP227" s="191"/>
      <c r="DQ227" s="191"/>
      <c r="DR227" s="191"/>
      <c r="DS227" s="191"/>
      <c r="DT227" s="191"/>
      <c r="DU227" s="191"/>
      <c r="DV227" s="191"/>
      <c r="DW227" s="191"/>
      <c r="DX227" s="191"/>
      <c r="DY227" s="191"/>
      <c r="DZ227" s="191"/>
      <c r="EA227" s="191"/>
      <c r="EB227" s="191"/>
      <c r="EC227" s="191"/>
      <c r="ED227" s="191"/>
    </row>
    <row r="228" spans="1:134">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1"/>
      <c r="BR228" s="191"/>
      <c r="BS228" s="191"/>
      <c r="BT228" s="191"/>
      <c r="BU228" s="191"/>
      <c r="BV228" s="191"/>
      <c r="BW228" s="191"/>
      <c r="BX228" s="191"/>
      <c r="BY228" s="191"/>
      <c r="BZ228" s="191"/>
      <c r="CA228" s="191"/>
      <c r="CB228" s="191"/>
      <c r="CC228" s="191"/>
      <c r="CD228" s="191"/>
      <c r="CE228" s="191"/>
      <c r="CF228" s="191"/>
      <c r="CG228" s="191"/>
      <c r="CH228" s="191"/>
      <c r="CI228" s="191"/>
      <c r="CJ228" s="191"/>
      <c r="CK228" s="191"/>
      <c r="CL228" s="191"/>
      <c r="CM228" s="191"/>
      <c r="CN228" s="191"/>
      <c r="CO228" s="191"/>
      <c r="CP228" s="191"/>
      <c r="CQ228" s="191"/>
      <c r="CR228" s="191"/>
      <c r="CS228" s="191"/>
      <c r="CT228" s="191"/>
      <c r="CU228" s="191"/>
      <c r="CV228" s="191"/>
      <c r="CW228" s="191"/>
      <c r="CX228" s="191"/>
      <c r="CY228" s="191"/>
      <c r="CZ228" s="191"/>
      <c r="DA228" s="191"/>
      <c r="DB228" s="191"/>
      <c r="DC228" s="191"/>
      <c r="DD228" s="191"/>
      <c r="DE228" s="191"/>
      <c r="DF228" s="191"/>
      <c r="DG228" s="191"/>
      <c r="DH228" s="191"/>
      <c r="DI228" s="191"/>
      <c r="DJ228" s="191"/>
      <c r="DK228" s="191"/>
      <c r="DL228" s="191"/>
      <c r="DM228" s="191"/>
      <c r="DN228" s="191"/>
      <c r="DO228" s="191"/>
      <c r="DP228" s="191"/>
      <c r="DQ228" s="191"/>
      <c r="DR228" s="191"/>
      <c r="DS228" s="191"/>
      <c r="DT228" s="191"/>
      <c r="DU228" s="191"/>
      <c r="DV228" s="191"/>
      <c r="DW228" s="191"/>
      <c r="DX228" s="191"/>
      <c r="DY228" s="191"/>
      <c r="DZ228" s="191"/>
      <c r="EA228" s="191"/>
      <c r="EB228" s="191"/>
      <c r="EC228" s="191"/>
      <c r="ED228" s="191"/>
    </row>
    <row r="229" spans="1:134">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1"/>
      <c r="BP229" s="191"/>
      <c r="BQ229" s="191"/>
      <c r="BR229" s="191"/>
      <c r="BS229" s="191"/>
      <c r="BT229" s="191"/>
      <c r="BU229" s="191"/>
      <c r="BV229" s="191"/>
      <c r="BW229" s="191"/>
      <c r="BX229" s="191"/>
      <c r="BY229" s="191"/>
      <c r="BZ229" s="191"/>
      <c r="CA229" s="191"/>
      <c r="CB229" s="191"/>
      <c r="CC229" s="191"/>
      <c r="CD229" s="191"/>
      <c r="CE229" s="191"/>
      <c r="CF229" s="191"/>
      <c r="CG229" s="191"/>
      <c r="CH229" s="191"/>
      <c r="CI229" s="191"/>
      <c r="CJ229" s="191"/>
      <c r="CK229" s="191"/>
      <c r="CL229" s="191"/>
      <c r="CM229" s="191"/>
      <c r="CN229" s="191"/>
      <c r="CO229" s="191"/>
      <c r="CP229" s="191"/>
      <c r="CQ229" s="191"/>
      <c r="CR229" s="191"/>
      <c r="CS229" s="191"/>
      <c r="CT229" s="191"/>
      <c r="CU229" s="191"/>
      <c r="CV229" s="191"/>
      <c r="CW229" s="191"/>
      <c r="CX229" s="191"/>
      <c r="CY229" s="191"/>
      <c r="CZ229" s="191"/>
      <c r="DA229" s="191"/>
      <c r="DB229" s="191"/>
      <c r="DC229" s="191"/>
      <c r="DD229" s="191"/>
      <c r="DE229" s="191"/>
      <c r="DF229" s="191"/>
      <c r="DG229" s="191"/>
      <c r="DH229" s="191"/>
      <c r="DI229" s="191"/>
      <c r="DJ229" s="191"/>
      <c r="DK229" s="191"/>
      <c r="DL229" s="191"/>
      <c r="DM229" s="191"/>
      <c r="DN229" s="191"/>
      <c r="DO229" s="191"/>
      <c r="DP229" s="191"/>
      <c r="DQ229" s="191"/>
      <c r="DR229" s="191"/>
      <c r="DS229" s="191"/>
      <c r="DT229" s="191"/>
      <c r="DU229" s="191"/>
      <c r="DV229" s="191"/>
      <c r="DW229" s="191"/>
      <c r="DX229" s="191"/>
      <c r="DY229" s="191"/>
      <c r="DZ229" s="191"/>
      <c r="EA229" s="191"/>
      <c r="EB229" s="191"/>
      <c r="EC229" s="191"/>
      <c r="ED229" s="191"/>
    </row>
    <row r="230" spans="1:134">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191"/>
      <c r="CM230" s="191"/>
      <c r="CN230" s="191"/>
      <c r="CO230" s="191"/>
      <c r="CP230" s="191"/>
      <c r="CQ230" s="191"/>
      <c r="CR230" s="191"/>
      <c r="CS230" s="191"/>
      <c r="CT230" s="191"/>
      <c r="CU230" s="191"/>
      <c r="CV230" s="191"/>
      <c r="CW230" s="191"/>
      <c r="CX230" s="191"/>
      <c r="CY230" s="191"/>
      <c r="CZ230" s="191"/>
      <c r="DA230" s="191"/>
      <c r="DB230" s="191"/>
      <c r="DC230" s="191"/>
      <c r="DD230" s="191"/>
      <c r="DE230" s="191"/>
      <c r="DF230" s="191"/>
      <c r="DG230" s="191"/>
      <c r="DH230" s="191"/>
      <c r="DI230" s="191"/>
      <c r="DJ230" s="191"/>
      <c r="DK230" s="191"/>
      <c r="DL230" s="191"/>
      <c r="DM230" s="191"/>
      <c r="DN230" s="191"/>
      <c r="DO230" s="191"/>
      <c r="DP230" s="191"/>
      <c r="DQ230" s="191"/>
      <c r="DR230" s="191"/>
      <c r="DS230" s="191"/>
      <c r="DT230" s="191"/>
      <c r="DU230" s="191"/>
      <c r="DV230" s="191"/>
      <c r="DW230" s="191"/>
      <c r="DX230" s="191"/>
      <c r="DY230" s="191"/>
      <c r="DZ230" s="191"/>
      <c r="EA230" s="191"/>
      <c r="EB230" s="191"/>
      <c r="EC230" s="191"/>
      <c r="ED230" s="191"/>
    </row>
    <row r="231" spans="1:134">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1"/>
      <c r="BR231" s="191"/>
      <c r="BS231" s="191"/>
      <c r="BT231" s="191"/>
      <c r="BU231" s="191"/>
      <c r="BV231" s="191"/>
      <c r="BW231" s="191"/>
      <c r="BX231" s="191"/>
      <c r="BY231" s="191"/>
      <c r="BZ231" s="191"/>
      <c r="CA231" s="191"/>
      <c r="CB231" s="191"/>
      <c r="CC231" s="191"/>
      <c r="CD231" s="191"/>
      <c r="CE231" s="191"/>
      <c r="CF231" s="191"/>
      <c r="CG231" s="191"/>
      <c r="CH231" s="191"/>
      <c r="CI231" s="191"/>
      <c r="CJ231" s="191"/>
      <c r="CK231" s="191"/>
      <c r="CL231" s="191"/>
      <c r="CM231" s="191"/>
      <c r="CN231" s="191"/>
      <c r="CO231" s="191"/>
      <c r="CP231" s="191"/>
      <c r="CQ231" s="191"/>
      <c r="CR231" s="191"/>
      <c r="CS231" s="191"/>
      <c r="CT231" s="191"/>
      <c r="CU231" s="191"/>
      <c r="CV231" s="191"/>
      <c r="CW231" s="191"/>
      <c r="CX231" s="191"/>
      <c r="CY231" s="191"/>
      <c r="CZ231" s="191"/>
      <c r="DA231" s="191"/>
      <c r="DB231" s="191"/>
      <c r="DC231" s="191"/>
      <c r="DD231" s="191"/>
      <c r="DE231" s="191"/>
      <c r="DF231" s="191"/>
      <c r="DG231" s="191"/>
      <c r="DH231" s="191"/>
      <c r="DI231" s="191"/>
      <c r="DJ231" s="191"/>
      <c r="DK231" s="191"/>
      <c r="DL231" s="191"/>
      <c r="DM231" s="191"/>
      <c r="DN231" s="191"/>
      <c r="DO231" s="191"/>
      <c r="DP231" s="191"/>
      <c r="DQ231" s="191"/>
      <c r="DR231" s="191"/>
      <c r="DS231" s="191"/>
      <c r="DT231" s="191"/>
      <c r="DU231" s="191"/>
      <c r="DV231" s="191"/>
      <c r="DW231" s="191"/>
      <c r="DX231" s="191"/>
      <c r="DY231" s="191"/>
      <c r="DZ231" s="191"/>
      <c r="EA231" s="191"/>
      <c r="EB231" s="191"/>
      <c r="EC231" s="191"/>
      <c r="ED231" s="191"/>
    </row>
    <row r="232" spans="1:134">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1"/>
      <c r="BP232" s="191"/>
      <c r="BQ232" s="191"/>
      <c r="BR232" s="191"/>
      <c r="BS232" s="191"/>
      <c r="BT232" s="191"/>
      <c r="BU232" s="191"/>
      <c r="BV232" s="191"/>
      <c r="BW232" s="191"/>
      <c r="BX232" s="191"/>
      <c r="BY232" s="191"/>
      <c r="BZ232" s="191"/>
      <c r="CA232" s="191"/>
      <c r="CB232" s="191"/>
      <c r="CC232" s="191"/>
      <c r="CD232" s="191"/>
      <c r="CE232" s="191"/>
      <c r="CF232" s="191"/>
      <c r="CG232" s="191"/>
      <c r="CH232" s="191"/>
      <c r="CI232" s="191"/>
      <c r="CJ232" s="191"/>
      <c r="CK232" s="191"/>
      <c r="CL232" s="191"/>
      <c r="CM232" s="191"/>
      <c r="CN232" s="191"/>
      <c r="CO232" s="191"/>
      <c r="CP232" s="191"/>
      <c r="CQ232" s="191"/>
      <c r="CR232" s="191"/>
      <c r="CS232" s="191"/>
      <c r="CT232" s="191"/>
      <c r="CU232" s="191"/>
      <c r="CV232" s="191"/>
      <c r="CW232" s="191"/>
      <c r="CX232" s="191"/>
      <c r="CY232" s="191"/>
      <c r="CZ232" s="191"/>
      <c r="DA232" s="191"/>
      <c r="DB232" s="191"/>
      <c r="DC232" s="191"/>
      <c r="DD232" s="191"/>
      <c r="DE232" s="191"/>
      <c r="DF232" s="191"/>
      <c r="DG232" s="191"/>
      <c r="DH232" s="191"/>
      <c r="DI232" s="191"/>
      <c r="DJ232" s="191"/>
      <c r="DK232" s="191"/>
      <c r="DL232" s="191"/>
      <c r="DM232" s="191"/>
      <c r="DN232" s="191"/>
      <c r="DO232" s="191"/>
      <c r="DP232" s="191"/>
      <c r="DQ232" s="191"/>
      <c r="DR232" s="191"/>
      <c r="DS232" s="191"/>
      <c r="DT232" s="191"/>
      <c r="DU232" s="191"/>
      <c r="DV232" s="191"/>
      <c r="DW232" s="191"/>
      <c r="DX232" s="191"/>
      <c r="DY232" s="191"/>
      <c r="DZ232" s="191"/>
      <c r="EA232" s="191"/>
      <c r="EB232" s="191"/>
      <c r="EC232" s="191"/>
      <c r="ED232" s="191"/>
    </row>
    <row r="233" spans="1:134">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1"/>
      <c r="BS233" s="191"/>
      <c r="BT233" s="191"/>
      <c r="BU233" s="191"/>
      <c r="BV233" s="191"/>
      <c r="BW233" s="191"/>
      <c r="BX233" s="191"/>
      <c r="BY233" s="191"/>
      <c r="BZ233" s="191"/>
      <c r="CA233" s="191"/>
      <c r="CB233" s="191"/>
      <c r="CC233" s="191"/>
      <c r="CD233" s="191"/>
      <c r="CE233" s="191"/>
      <c r="CF233" s="191"/>
      <c r="CG233" s="191"/>
      <c r="CH233" s="191"/>
      <c r="CI233" s="191"/>
      <c r="CJ233" s="191"/>
      <c r="CK233" s="191"/>
      <c r="CL233" s="191"/>
      <c r="CM233" s="191"/>
      <c r="CN233" s="191"/>
      <c r="CO233" s="191"/>
      <c r="CP233" s="191"/>
      <c r="CQ233" s="191"/>
      <c r="CR233" s="191"/>
      <c r="CS233" s="191"/>
      <c r="CT233" s="191"/>
      <c r="CU233" s="191"/>
      <c r="CV233" s="191"/>
      <c r="CW233" s="191"/>
      <c r="CX233" s="191"/>
      <c r="CY233" s="191"/>
      <c r="CZ233" s="191"/>
      <c r="DA233" s="191"/>
      <c r="DB233" s="191"/>
      <c r="DC233" s="191"/>
      <c r="DD233" s="191"/>
      <c r="DE233" s="191"/>
      <c r="DF233" s="191"/>
      <c r="DG233" s="191"/>
      <c r="DH233" s="191"/>
      <c r="DI233" s="191"/>
      <c r="DJ233" s="191"/>
      <c r="DK233" s="191"/>
      <c r="DL233" s="191"/>
      <c r="DM233" s="191"/>
      <c r="DN233" s="191"/>
      <c r="DO233" s="191"/>
      <c r="DP233" s="191"/>
      <c r="DQ233" s="191"/>
      <c r="DR233" s="191"/>
      <c r="DS233" s="191"/>
      <c r="DT233" s="191"/>
      <c r="DU233" s="191"/>
      <c r="DV233" s="191"/>
      <c r="DW233" s="191"/>
      <c r="DX233" s="191"/>
      <c r="DY233" s="191"/>
      <c r="DZ233" s="191"/>
      <c r="EA233" s="191"/>
      <c r="EB233" s="191"/>
      <c r="EC233" s="191"/>
      <c r="ED233" s="191"/>
    </row>
    <row r="234" spans="1:134">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1"/>
      <c r="BP234" s="191"/>
      <c r="BQ234" s="191"/>
      <c r="BR234" s="191"/>
      <c r="BS234" s="191"/>
      <c r="BT234" s="191"/>
      <c r="BU234" s="191"/>
      <c r="BV234" s="191"/>
      <c r="BW234" s="191"/>
      <c r="BX234" s="191"/>
      <c r="BY234" s="191"/>
      <c r="BZ234" s="191"/>
      <c r="CA234" s="191"/>
      <c r="CB234" s="191"/>
      <c r="CC234" s="191"/>
      <c r="CD234" s="191"/>
      <c r="CE234" s="191"/>
      <c r="CF234" s="191"/>
      <c r="CG234" s="191"/>
      <c r="CH234" s="191"/>
      <c r="CI234" s="191"/>
      <c r="CJ234" s="191"/>
      <c r="CK234" s="191"/>
      <c r="CL234" s="191"/>
      <c r="CM234" s="191"/>
      <c r="CN234" s="191"/>
      <c r="CO234" s="191"/>
      <c r="CP234" s="191"/>
      <c r="CQ234" s="191"/>
      <c r="CR234" s="191"/>
      <c r="CS234" s="191"/>
      <c r="CT234" s="191"/>
      <c r="CU234" s="191"/>
      <c r="CV234" s="191"/>
      <c r="CW234" s="191"/>
      <c r="CX234" s="191"/>
      <c r="CY234" s="191"/>
      <c r="CZ234" s="191"/>
      <c r="DA234" s="191"/>
      <c r="DB234" s="191"/>
      <c r="DC234" s="191"/>
      <c r="DD234" s="191"/>
      <c r="DE234" s="191"/>
      <c r="DF234" s="191"/>
      <c r="DG234" s="191"/>
      <c r="DH234" s="191"/>
      <c r="DI234" s="191"/>
      <c r="DJ234" s="191"/>
      <c r="DK234" s="191"/>
      <c r="DL234" s="191"/>
      <c r="DM234" s="191"/>
      <c r="DN234" s="191"/>
      <c r="DO234" s="191"/>
      <c r="DP234" s="191"/>
      <c r="DQ234" s="191"/>
      <c r="DR234" s="191"/>
      <c r="DS234" s="191"/>
      <c r="DT234" s="191"/>
      <c r="DU234" s="191"/>
      <c r="DV234" s="191"/>
      <c r="DW234" s="191"/>
      <c r="DX234" s="191"/>
      <c r="DY234" s="191"/>
      <c r="DZ234" s="191"/>
      <c r="EA234" s="191"/>
      <c r="EB234" s="191"/>
      <c r="EC234" s="191"/>
      <c r="ED234" s="191"/>
    </row>
    <row r="235" spans="1:134">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1"/>
      <c r="BP235" s="191"/>
      <c r="BQ235" s="191"/>
      <c r="BR235" s="191"/>
      <c r="BS235" s="191"/>
      <c r="BT235" s="191"/>
      <c r="BU235" s="191"/>
      <c r="BV235" s="191"/>
      <c r="BW235" s="191"/>
      <c r="BX235" s="191"/>
      <c r="BY235" s="191"/>
      <c r="BZ235" s="191"/>
      <c r="CA235" s="191"/>
      <c r="CB235" s="191"/>
      <c r="CC235" s="191"/>
      <c r="CD235" s="191"/>
      <c r="CE235" s="191"/>
      <c r="CF235" s="191"/>
      <c r="CG235" s="191"/>
      <c r="CH235" s="191"/>
      <c r="CI235" s="191"/>
      <c r="CJ235" s="191"/>
      <c r="CK235" s="191"/>
      <c r="CL235" s="191"/>
      <c r="CM235" s="191"/>
      <c r="CN235" s="191"/>
      <c r="CO235" s="191"/>
      <c r="CP235" s="191"/>
      <c r="CQ235" s="191"/>
      <c r="CR235" s="191"/>
      <c r="CS235" s="191"/>
      <c r="CT235" s="191"/>
      <c r="CU235" s="191"/>
      <c r="CV235" s="191"/>
      <c r="CW235" s="191"/>
      <c r="CX235" s="191"/>
      <c r="CY235" s="191"/>
      <c r="CZ235" s="191"/>
      <c r="DA235" s="191"/>
      <c r="DB235" s="191"/>
      <c r="DC235" s="191"/>
      <c r="DD235" s="191"/>
      <c r="DE235" s="191"/>
      <c r="DF235" s="191"/>
      <c r="DG235" s="191"/>
      <c r="DH235" s="191"/>
      <c r="DI235" s="191"/>
      <c r="DJ235" s="191"/>
      <c r="DK235" s="191"/>
      <c r="DL235" s="191"/>
      <c r="DM235" s="191"/>
      <c r="DN235" s="191"/>
      <c r="DO235" s="191"/>
      <c r="DP235" s="191"/>
      <c r="DQ235" s="191"/>
      <c r="DR235" s="191"/>
      <c r="DS235" s="191"/>
      <c r="DT235" s="191"/>
      <c r="DU235" s="191"/>
      <c r="DV235" s="191"/>
      <c r="DW235" s="191"/>
      <c r="DX235" s="191"/>
      <c r="DY235" s="191"/>
      <c r="DZ235" s="191"/>
      <c r="EA235" s="191"/>
      <c r="EB235" s="191"/>
      <c r="EC235" s="191"/>
      <c r="ED235" s="191"/>
    </row>
    <row r="236" spans="1:134">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c r="AV236" s="191"/>
      <c r="AW236" s="191"/>
      <c r="AX236" s="191"/>
      <c r="AY236" s="191"/>
      <c r="AZ236" s="191"/>
      <c r="BA236" s="191"/>
      <c r="BB236" s="191"/>
      <c r="BC236" s="191"/>
      <c r="BD236" s="191"/>
      <c r="BE236" s="191"/>
      <c r="BF236" s="191"/>
      <c r="BG236" s="191"/>
      <c r="BH236" s="191"/>
      <c r="BI236" s="191"/>
      <c r="BJ236" s="191"/>
      <c r="BK236" s="191"/>
      <c r="BL236" s="191"/>
      <c r="BM236" s="191"/>
      <c r="BN236" s="191"/>
      <c r="BO236" s="191"/>
      <c r="BP236" s="191"/>
      <c r="BQ236" s="191"/>
      <c r="BR236" s="191"/>
      <c r="BS236" s="191"/>
      <c r="BT236" s="191"/>
      <c r="BU236" s="191"/>
      <c r="BV236" s="191"/>
      <c r="BW236" s="191"/>
      <c r="BX236" s="191"/>
      <c r="BY236" s="191"/>
      <c r="BZ236" s="191"/>
      <c r="CA236" s="191"/>
      <c r="CB236" s="191"/>
      <c r="CC236" s="191"/>
      <c r="CD236" s="191"/>
      <c r="CE236" s="191"/>
      <c r="CF236" s="191"/>
      <c r="CG236" s="191"/>
      <c r="CH236" s="191"/>
      <c r="CI236" s="191"/>
      <c r="CJ236" s="191"/>
      <c r="CK236" s="191"/>
      <c r="CL236" s="191"/>
      <c r="CM236" s="191"/>
      <c r="CN236" s="191"/>
      <c r="CO236" s="191"/>
      <c r="CP236" s="191"/>
      <c r="CQ236" s="191"/>
      <c r="CR236" s="191"/>
      <c r="CS236" s="191"/>
      <c r="CT236" s="191"/>
      <c r="CU236" s="191"/>
      <c r="CV236" s="191"/>
      <c r="CW236" s="191"/>
      <c r="CX236" s="191"/>
      <c r="CY236" s="191"/>
      <c r="CZ236" s="191"/>
      <c r="DA236" s="191"/>
      <c r="DB236" s="191"/>
      <c r="DC236" s="191"/>
      <c r="DD236" s="191"/>
      <c r="DE236" s="191"/>
      <c r="DF236" s="191"/>
      <c r="DG236" s="191"/>
      <c r="DH236" s="191"/>
      <c r="DI236" s="191"/>
      <c r="DJ236" s="191"/>
      <c r="DK236" s="191"/>
      <c r="DL236" s="191"/>
      <c r="DM236" s="191"/>
      <c r="DN236" s="191"/>
      <c r="DO236" s="191"/>
      <c r="DP236" s="191"/>
      <c r="DQ236" s="191"/>
      <c r="DR236" s="191"/>
      <c r="DS236" s="191"/>
      <c r="DT236" s="191"/>
      <c r="DU236" s="191"/>
      <c r="DV236" s="191"/>
      <c r="DW236" s="191"/>
      <c r="DX236" s="191"/>
      <c r="DY236" s="191"/>
      <c r="DZ236" s="191"/>
      <c r="EA236" s="191"/>
      <c r="EB236" s="191"/>
      <c r="EC236" s="191"/>
      <c r="ED236" s="191"/>
    </row>
    <row r="237" spans="1:134">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1"/>
      <c r="BP237" s="191"/>
      <c r="BQ237" s="191"/>
      <c r="BR237" s="191"/>
      <c r="BS237" s="191"/>
      <c r="BT237" s="191"/>
      <c r="BU237" s="191"/>
      <c r="BV237" s="191"/>
      <c r="BW237" s="191"/>
      <c r="BX237" s="191"/>
      <c r="BY237" s="191"/>
      <c r="BZ237" s="191"/>
      <c r="CA237" s="191"/>
      <c r="CB237" s="191"/>
      <c r="CC237" s="191"/>
      <c r="CD237" s="191"/>
      <c r="CE237" s="191"/>
      <c r="CF237" s="191"/>
      <c r="CG237" s="191"/>
      <c r="CH237" s="191"/>
      <c r="CI237" s="191"/>
      <c r="CJ237" s="191"/>
      <c r="CK237" s="191"/>
      <c r="CL237" s="191"/>
      <c r="CM237" s="191"/>
      <c r="CN237" s="191"/>
      <c r="CO237" s="191"/>
      <c r="CP237" s="191"/>
      <c r="CQ237" s="191"/>
      <c r="CR237" s="191"/>
      <c r="CS237" s="191"/>
      <c r="CT237" s="191"/>
      <c r="CU237" s="191"/>
      <c r="CV237" s="191"/>
      <c r="CW237" s="191"/>
      <c r="CX237" s="191"/>
      <c r="CY237" s="191"/>
      <c r="CZ237" s="191"/>
      <c r="DA237" s="191"/>
      <c r="DB237" s="191"/>
      <c r="DC237" s="191"/>
      <c r="DD237" s="191"/>
      <c r="DE237" s="191"/>
      <c r="DF237" s="191"/>
      <c r="DG237" s="191"/>
      <c r="DH237" s="191"/>
      <c r="DI237" s="191"/>
      <c r="DJ237" s="191"/>
      <c r="DK237" s="191"/>
      <c r="DL237" s="191"/>
      <c r="DM237" s="191"/>
      <c r="DN237" s="191"/>
      <c r="DO237" s="191"/>
      <c r="DP237" s="191"/>
      <c r="DQ237" s="191"/>
      <c r="DR237" s="191"/>
      <c r="DS237" s="191"/>
      <c r="DT237" s="191"/>
      <c r="DU237" s="191"/>
      <c r="DV237" s="191"/>
      <c r="DW237" s="191"/>
      <c r="DX237" s="191"/>
      <c r="DY237" s="191"/>
      <c r="DZ237" s="191"/>
      <c r="EA237" s="191"/>
      <c r="EB237" s="191"/>
      <c r="EC237" s="191"/>
      <c r="ED237" s="191"/>
    </row>
    <row r="238" spans="1:134">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1"/>
      <c r="BP238" s="191"/>
      <c r="BQ238" s="191"/>
      <c r="BR238" s="191"/>
      <c r="BS238" s="191"/>
      <c r="BT238" s="191"/>
      <c r="BU238" s="191"/>
      <c r="BV238" s="191"/>
      <c r="BW238" s="191"/>
      <c r="BX238" s="191"/>
      <c r="BY238" s="191"/>
      <c r="BZ238" s="191"/>
      <c r="CA238" s="191"/>
      <c r="CB238" s="191"/>
      <c r="CC238" s="191"/>
      <c r="CD238" s="191"/>
      <c r="CE238" s="191"/>
      <c r="CF238" s="191"/>
      <c r="CG238" s="191"/>
      <c r="CH238" s="191"/>
      <c r="CI238" s="191"/>
      <c r="CJ238" s="191"/>
      <c r="CK238" s="191"/>
      <c r="CL238" s="191"/>
      <c r="CM238" s="191"/>
      <c r="CN238" s="191"/>
      <c r="CO238" s="191"/>
      <c r="CP238" s="191"/>
      <c r="CQ238" s="191"/>
      <c r="CR238" s="191"/>
      <c r="CS238" s="191"/>
      <c r="CT238" s="191"/>
      <c r="CU238" s="191"/>
      <c r="CV238" s="191"/>
      <c r="CW238" s="191"/>
      <c r="CX238" s="191"/>
      <c r="CY238" s="191"/>
      <c r="CZ238" s="191"/>
      <c r="DA238" s="191"/>
      <c r="DB238" s="191"/>
      <c r="DC238" s="191"/>
      <c r="DD238" s="191"/>
      <c r="DE238" s="191"/>
      <c r="DF238" s="191"/>
      <c r="DG238" s="191"/>
      <c r="DH238" s="191"/>
      <c r="DI238" s="191"/>
      <c r="DJ238" s="191"/>
      <c r="DK238" s="191"/>
      <c r="DL238" s="191"/>
      <c r="DM238" s="191"/>
      <c r="DN238" s="191"/>
      <c r="DO238" s="191"/>
      <c r="DP238" s="191"/>
      <c r="DQ238" s="191"/>
      <c r="DR238" s="191"/>
      <c r="DS238" s="191"/>
      <c r="DT238" s="191"/>
      <c r="DU238" s="191"/>
      <c r="DV238" s="191"/>
      <c r="DW238" s="191"/>
      <c r="DX238" s="191"/>
      <c r="DY238" s="191"/>
      <c r="DZ238" s="191"/>
      <c r="EA238" s="191"/>
      <c r="EB238" s="191"/>
      <c r="EC238" s="191"/>
      <c r="ED238" s="191"/>
    </row>
    <row r="239" spans="1:134">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1"/>
      <c r="BP239" s="191"/>
      <c r="BQ239" s="191"/>
      <c r="BR239" s="191"/>
      <c r="BS239" s="191"/>
      <c r="BT239" s="191"/>
      <c r="BU239" s="191"/>
      <c r="BV239" s="191"/>
      <c r="BW239" s="191"/>
      <c r="BX239" s="191"/>
      <c r="BY239" s="191"/>
      <c r="BZ239" s="191"/>
      <c r="CA239" s="191"/>
      <c r="CB239" s="191"/>
      <c r="CC239" s="191"/>
      <c r="CD239" s="191"/>
      <c r="CE239" s="191"/>
      <c r="CF239" s="191"/>
      <c r="CG239" s="191"/>
      <c r="CH239" s="191"/>
      <c r="CI239" s="191"/>
      <c r="CJ239" s="191"/>
      <c r="CK239" s="191"/>
      <c r="CL239" s="191"/>
      <c r="CM239" s="191"/>
      <c r="CN239" s="191"/>
      <c r="CO239" s="191"/>
      <c r="CP239" s="191"/>
      <c r="CQ239" s="191"/>
      <c r="CR239" s="191"/>
      <c r="CS239" s="191"/>
      <c r="CT239" s="191"/>
      <c r="CU239" s="191"/>
      <c r="CV239" s="191"/>
      <c r="CW239" s="191"/>
      <c r="CX239" s="191"/>
      <c r="CY239" s="191"/>
      <c r="CZ239" s="191"/>
      <c r="DA239" s="191"/>
      <c r="DB239" s="191"/>
      <c r="DC239" s="191"/>
      <c r="DD239" s="191"/>
      <c r="DE239" s="191"/>
      <c r="DF239" s="191"/>
      <c r="DG239" s="191"/>
      <c r="DH239" s="191"/>
      <c r="DI239" s="191"/>
      <c r="DJ239" s="191"/>
      <c r="DK239" s="191"/>
      <c r="DL239" s="191"/>
      <c r="DM239" s="191"/>
      <c r="DN239" s="191"/>
      <c r="DO239" s="191"/>
      <c r="DP239" s="191"/>
      <c r="DQ239" s="191"/>
      <c r="DR239" s="191"/>
      <c r="DS239" s="191"/>
      <c r="DT239" s="191"/>
      <c r="DU239" s="191"/>
      <c r="DV239" s="191"/>
      <c r="DW239" s="191"/>
      <c r="DX239" s="191"/>
      <c r="DY239" s="191"/>
      <c r="DZ239" s="191"/>
      <c r="EA239" s="191"/>
      <c r="EB239" s="191"/>
      <c r="EC239" s="191"/>
      <c r="ED239" s="191"/>
    </row>
    <row r="240" spans="1:134">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1"/>
      <c r="BP240" s="191"/>
      <c r="BQ240" s="191"/>
      <c r="BR240" s="191"/>
      <c r="BS240" s="191"/>
      <c r="BT240" s="191"/>
      <c r="BU240" s="191"/>
      <c r="BV240" s="191"/>
      <c r="BW240" s="191"/>
      <c r="BX240" s="191"/>
      <c r="BY240" s="191"/>
      <c r="BZ240" s="191"/>
      <c r="CA240" s="191"/>
      <c r="CB240" s="191"/>
      <c r="CC240" s="191"/>
      <c r="CD240" s="191"/>
      <c r="CE240" s="191"/>
      <c r="CF240" s="191"/>
      <c r="CG240" s="191"/>
      <c r="CH240" s="191"/>
      <c r="CI240" s="191"/>
      <c r="CJ240" s="191"/>
      <c r="CK240" s="191"/>
      <c r="CL240" s="191"/>
      <c r="CM240" s="191"/>
      <c r="CN240" s="191"/>
      <c r="CO240" s="191"/>
      <c r="CP240" s="191"/>
      <c r="CQ240" s="191"/>
      <c r="CR240" s="191"/>
      <c r="CS240" s="191"/>
      <c r="CT240" s="191"/>
      <c r="CU240" s="191"/>
      <c r="CV240" s="191"/>
      <c r="CW240" s="191"/>
      <c r="CX240" s="191"/>
      <c r="CY240" s="191"/>
      <c r="CZ240" s="191"/>
      <c r="DA240" s="191"/>
      <c r="DB240" s="191"/>
      <c r="DC240" s="191"/>
      <c r="DD240" s="191"/>
      <c r="DE240" s="191"/>
      <c r="DF240" s="191"/>
      <c r="DG240" s="191"/>
      <c r="DH240" s="191"/>
      <c r="DI240" s="191"/>
      <c r="DJ240" s="191"/>
      <c r="DK240" s="191"/>
      <c r="DL240" s="191"/>
      <c r="DM240" s="191"/>
      <c r="DN240" s="191"/>
      <c r="DO240" s="191"/>
      <c r="DP240" s="191"/>
      <c r="DQ240" s="191"/>
      <c r="DR240" s="191"/>
      <c r="DS240" s="191"/>
      <c r="DT240" s="191"/>
      <c r="DU240" s="191"/>
      <c r="DV240" s="191"/>
      <c r="DW240" s="191"/>
      <c r="DX240" s="191"/>
      <c r="DY240" s="191"/>
      <c r="DZ240" s="191"/>
      <c r="EA240" s="191"/>
      <c r="EB240" s="191"/>
      <c r="EC240" s="191"/>
      <c r="ED240" s="191"/>
    </row>
    <row r="241" spans="1:134">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1"/>
      <c r="BP241" s="191"/>
      <c r="BQ241" s="191"/>
      <c r="BR241" s="191"/>
      <c r="BS241" s="191"/>
      <c r="BT241" s="191"/>
      <c r="BU241" s="191"/>
      <c r="BV241" s="191"/>
      <c r="BW241" s="191"/>
      <c r="BX241" s="191"/>
      <c r="BY241" s="191"/>
      <c r="BZ241" s="191"/>
      <c r="CA241" s="191"/>
      <c r="CB241" s="191"/>
      <c r="CC241" s="191"/>
      <c r="CD241" s="191"/>
      <c r="CE241" s="191"/>
      <c r="CF241" s="191"/>
      <c r="CG241" s="191"/>
      <c r="CH241" s="191"/>
      <c r="CI241" s="191"/>
      <c r="CJ241" s="191"/>
      <c r="CK241" s="191"/>
      <c r="CL241" s="191"/>
      <c r="CM241" s="191"/>
      <c r="CN241" s="191"/>
      <c r="CO241" s="191"/>
      <c r="CP241" s="191"/>
      <c r="CQ241" s="191"/>
      <c r="CR241" s="191"/>
      <c r="CS241" s="191"/>
      <c r="CT241" s="191"/>
      <c r="CU241" s="191"/>
      <c r="CV241" s="191"/>
      <c r="CW241" s="191"/>
      <c r="CX241" s="191"/>
      <c r="CY241" s="191"/>
      <c r="CZ241" s="191"/>
      <c r="DA241" s="191"/>
      <c r="DB241" s="191"/>
      <c r="DC241" s="191"/>
      <c r="DD241" s="191"/>
      <c r="DE241" s="191"/>
      <c r="DF241" s="191"/>
      <c r="DG241" s="191"/>
      <c r="DH241" s="191"/>
      <c r="DI241" s="191"/>
      <c r="DJ241" s="191"/>
      <c r="DK241" s="191"/>
      <c r="DL241" s="191"/>
      <c r="DM241" s="191"/>
      <c r="DN241" s="191"/>
      <c r="DO241" s="191"/>
      <c r="DP241" s="191"/>
      <c r="DQ241" s="191"/>
      <c r="DR241" s="191"/>
      <c r="DS241" s="191"/>
      <c r="DT241" s="191"/>
      <c r="DU241" s="191"/>
      <c r="DV241" s="191"/>
      <c r="DW241" s="191"/>
      <c r="DX241" s="191"/>
      <c r="DY241" s="191"/>
      <c r="DZ241" s="191"/>
      <c r="EA241" s="191"/>
      <c r="EB241" s="191"/>
      <c r="EC241" s="191"/>
      <c r="ED241" s="191"/>
    </row>
    <row r="242" spans="1:134">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row>
    <row r="243" spans="1:134">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1"/>
      <c r="BP243" s="191"/>
      <c r="BQ243" s="191"/>
      <c r="BR243" s="191"/>
      <c r="BS243" s="191"/>
      <c r="BT243" s="191"/>
      <c r="BU243" s="191"/>
      <c r="BV243" s="191"/>
      <c r="BW243" s="191"/>
      <c r="BX243" s="191"/>
      <c r="BY243" s="191"/>
      <c r="BZ243" s="191"/>
      <c r="CA243" s="191"/>
      <c r="CB243" s="191"/>
      <c r="CC243" s="191"/>
      <c r="CD243" s="191"/>
      <c r="CE243" s="191"/>
      <c r="CF243" s="191"/>
      <c r="CG243" s="191"/>
      <c r="CH243" s="191"/>
      <c r="CI243" s="191"/>
      <c r="CJ243" s="191"/>
      <c r="CK243" s="191"/>
      <c r="CL243" s="191"/>
      <c r="CM243" s="191"/>
      <c r="CN243" s="191"/>
      <c r="CO243" s="191"/>
      <c r="CP243" s="191"/>
      <c r="CQ243" s="191"/>
      <c r="CR243" s="191"/>
      <c r="CS243" s="191"/>
      <c r="CT243" s="191"/>
      <c r="CU243" s="191"/>
      <c r="CV243" s="191"/>
      <c r="CW243" s="191"/>
      <c r="CX243" s="191"/>
      <c r="CY243" s="191"/>
      <c r="CZ243" s="191"/>
      <c r="DA243" s="191"/>
      <c r="DB243" s="191"/>
      <c r="DC243" s="191"/>
      <c r="DD243" s="191"/>
      <c r="DE243" s="191"/>
      <c r="DF243" s="191"/>
      <c r="DG243" s="191"/>
      <c r="DH243" s="191"/>
      <c r="DI243" s="191"/>
      <c r="DJ243" s="191"/>
      <c r="DK243" s="191"/>
      <c r="DL243" s="191"/>
      <c r="DM243" s="191"/>
      <c r="DN243" s="191"/>
      <c r="DO243" s="191"/>
      <c r="DP243" s="191"/>
      <c r="DQ243" s="191"/>
      <c r="DR243" s="191"/>
      <c r="DS243" s="191"/>
      <c r="DT243" s="191"/>
      <c r="DU243" s="191"/>
      <c r="DV243" s="191"/>
      <c r="DW243" s="191"/>
      <c r="DX243" s="191"/>
      <c r="DY243" s="191"/>
      <c r="DZ243" s="191"/>
      <c r="EA243" s="191"/>
      <c r="EB243" s="191"/>
      <c r="EC243" s="191"/>
      <c r="ED243" s="191"/>
    </row>
    <row r="244" spans="1:134">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1"/>
      <c r="BB244" s="191"/>
      <c r="BC244" s="191"/>
      <c r="BD244" s="191"/>
      <c r="BE244" s="191"/>
      <c r="BF244" s="191"/>
      <c r="BG244" s="191"/>
      <c r="BH244" s="191"/>
      <c r="BI244" s="191"/>
      <c r="BJ244" s="191"/>
      <c r="BK244" s="191"/>
      <c r="BL244" s="191"/>
      <c r="BM244" s="191"/>
      <c r="BN244" s="191"/>
      <c r="BO244" s="191"/>
      <c r="BP244" s="191"/>
      <c r="BQ244" s="191"/>
      <c r="BR244" s="191"/>
      <c r="BS244" s="191"/>
      <c r="BT244" s="191"/>
      <c r="BU244" s="191"/>
      <c r="BV244" s="191"/>
      <c r="BW244" s="191"/>
      <c r="BX244" s="191"/>
      <c r="BY244" s="191"/>
      <c r="BZ244" s="191"/>
      <c r="CA244" s="191"/>
      <c r="CB244" s="191"/>
      <c r="CC244" s="191"/>
      <c r="CD244" s="191"/>
      <c r="CE244" s="191"/>
      <c r="CF244" s="191"/>
      <c r="CG244" s="191"/>
      <c r="CH244" s="191"/>
      <c r="CI244" s="191"/>
      <c r="CJ244" s="191"/>
      <c r="CK244" s="191"/>
      <c r="CL244" s="191"/>
      <c r="CM244" s="191"/>
      <c r="CN244" s="191"/>
      <c r="CO244" s="191"/>
      <c r="CP244" s="191"/>
      <c r="CQ244" s="191"/>
      <c r="CR244" s="191"/>
      <c r="CS244" s="191"/>
      <c r="CT244" s="191"/>
      <c r="CU244" s="191"/>
      <c r="CV244" s="191"/>
      <c r="CW244" s="191"/>
      <c r="CX244" s="191"/>
      <c r="CY244" s="191"/>
      <c r="CZ244" s="191"/>
      <c r="DA244" s="191"/>
      <c r="DB244" s="191"/>
      <c r="DC244" s="191"/>
      <c r="DD244" s="191"/>
      <c r="DE244" s="191"/>
      <c r="DF244" s="191"/>
      <c r="DG244" s="191"/>
      <c r="DH244" s="191"/>
      <c r="DI244" s="191"/>
      <c r="DJ244" s="191"/>
      <c r="DK244" s="191"/>
      <c r="DL244" s="191"/>
      <c r="DM244" s="191"/>
      <c r="DN244" s="191"/>
      <c r="DO244" s="191"/>
      <c r="DP244" s="191"/>
      <c r="DQ244" s="191"/>
      <c r="DR244" s="191"/>
      <c r="DS244" s="191"/>
      <c r="DT244" s="191"/>
      <c r="DU244" s="191"/>
      <c r="DV244" s="191"/>
      <c r="DW244" s="191"/>
      <c r="DX244" s="191"/>
      <c r="DY244" s="191"/>
      <c r="DZ244" s="191"/>
      <c r="EA244" s="191"/>
      <c r="EB244" s="191"/>
      <c r="EC244" s="191"/>
      <c r="ED244" s="191"/>
    </row>
    <row r="245" spans="1:134">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1"/>
      <c r="BP245" s="191"/>
      <c r="BQ245" s="191"/>
      <c r="BR245" s="191"/>
      <c r="BS245" s="191"/>
      <c r="BT245" s="191"/>
      <c r="BU245" s="191"/>
      <c r="BV245" s="191"/>
      <c r="BW245" s="191"/>
      <c r="BX245" s="191"/>
      <c r="BY245" s="191"/>
      <c r="BZ245" s="191"/>
      <c r="CA245" s="191"/>
      <c r="CB245" s="191"/>
      <c r="CC245" s="191"/>
      <c r="CD245" s="191"/>
      <c r="CE245" s="191"/>
      <c r="CF245" s="191"/>
      <c r="CG245" s="191"/>
      <c r="CH245" s="191"/>
      <c r="CI245" s="191"/>
      <c r="CJ245" s="191"/>
      <c r="CK245" s="191"/>
      <c r="CL245" s="191"/>
      <c r="CM245" s="191"/>
      <c r="CN245" s="191"/>
      <c r="CO245" s="191"/>
      <c r="CP245" s="191"/>
      <c r="CQ245" s="191"/>
      <c r="CR245" s="191"/>
      <c r="CS245" s="191"/>
      <c r="CT245" s="191"/>
      <c r="CU245" s="191"/>
      <c r="CV245" s="191"/>
      <c r="CW245" s="191"/>
      <c r="CX245" s="191"/>
      <c r="CY245" s="191"/>
      <c r="CZ245" s="191"/>
      <c r="DA245" s="191"/>
      <c r="DB245" s="191"/>
      <c r="DC245" s="191"/>
      <c r="DD245" s="191"/>
      <c r="DE245" s="191"/>
      <c r="DF245" s="191"/>
      <c r="DG245" s="191"/>
      <c r="DH245" s="191"/>
      <c r="DI245" s="191"/>
      <c r="DJ245" s="191"/>
      <c r="DK245" s="191"/>
      <c r="DL245" s="191"/>
      <c r="DM245" s="191"/>
      <c r="DN245" s="191"/>
      <c r="DO245" s="191"/>
      <c r="DP245" s="191"/>
      <c r="DQ245" s="191"/>
      <c r="DR245" s="191"/>
      <c r="DS245" s="191"/>
      <c r="DT245" s="191"/>
      <c r="DU245" s="191"/>
      <c r="DV245" s="191"/>
      <c r="DW245" s="191"/>
      <c r="DX245" s="191"/>
      <c r="DY245" s="191"/>
      <c r="DZ245" s="191"/>
      <c r="EA245" s="191"/>
      <c r="EB245" s="191"/>
      <c r="EC245" s="191"/>
      <c r="ED245" s="191"/>
    </row>
    <row r="246" spans="1:134">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1"/>
      <c r="BP246" s="191"/>
      <c r="BQ246" s="191"/>
      <c r="BR246" s="191"/>
      <c r="BS246" s="191"/>
      <c r="BT246" s="191"/>
      <c r="BU246" s="191"/>
      <c r="BV246" s="191"/>
      <c r="BW246" s="191"/>
      <c r="BX246" s="191"/>
      <c r="BY246" s="191"/>
      <c r="BZ246" s="191"/>
      <c r="CA246" s="191"/>
      <c r="CB246" s="191"/>
      <c r="CC246" s="191"/>
      <c r="CD246" s="191"/>
      <c r="CE246" s="191"/>
      <c r="CF246" s="191"/>
      <c r="CG246" s="191"/>
      <c r="CH246" s="191"/>
      <c r="CI246" s="191"/>
      <c r="CJ246" s="191"/>
      <c r="CK246" s="191"/>
      <c r="CL246" s="191"/>
      <c r="CM246" s="191"/>
      <c r="CN246" s="191"/>
      <c r="CO246" s="191"/>
      <c r="CP246" s="191"/>
      <c r="CQ246" s="191"/>
      <c r="CR246" s="191"/>
      <c r="CS246" s="191"/>
      <c r="CT246" s="191"/>
      <c r="CU246" s="191"/>
      <c r="CV246" s="191"/>
      <c r="CW246" s="191"/>
      <c r="CX246" s="191"/>
      <c r="CY246" s="191"/>
      <c r="CZ246" s="191"/>
      <c r="DA246" s="191"/>
      <c r="DB246" s="191"/>
      <c r="DC246" s="191"/>
      <c r="DD246" s="191"/>
      <c r="DE246" s="191"/>
      <c r="DF246" s="191"/>
      <c r="DG246" s="191"/>
      <c r="DH246" s="191"/>
      <c r="DI246" s="191"/>
      <c r="DJ246" s="191"/>
      <c r="DK246" s="191"/>
      <c r="DL246" s="191"/>
      <c r="DM246" s="191"/>
      <c r="DN246" s="191"/>
      <c r="DO246" s="191"/>
      <c r="DP246" s="191"/>
      <c r="DQ246" s="191"/>
      <c r="DR246" s="191"/>
      <c r="DS246" s="191"/>
      <c r="DT246" s="191"/>
      <c r="DU246" s="191"/>
      <c r="DV246" s="191"/>
      <c r="DW246" s="191"/>
      <c r="DX246" s="191"/>
      <c r="DY246" s="191"/>
      <c r="DZ246" s="191"/>
      <c r="EA246" s="191"/>
      <c r="EB246" s="191"/>
      <c r="EC246" s="191"/>
      <c r="ED246" s="191"/>
    </row>
    <row r="247" spans="1:134">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1"/>
      <c r="BP247" s="191"/>
      <c r="BQ247" s="191"/>
      <c r="BR247" s="191"/>
      <c r="BS247" s="191"/>
      <c r="BT247" s="191"/>
      <c r="BU247" s="191"/>
      <c r="BV247" s="191"/>
      <c r="BW247" s="191"/>
      <c r="BX247" s="191"/>
      <c r="BY247" s="191"/>
      <c r="BZ247" s="191"/>
      <c r="CA247" s="191"/>
      <c r="CB247" s="191"/>
      <c r="CC247" s="191"/>
      <c r="CD247" s="191"/>
      <c r="CE247" s="191"/>
      <c r="CF247" s="191"/>
      <c r="CG247" s="191"/>
      <c r="CH247" s="191"/>
      <c r="CI247" s="191"/>
      <c r="CJ247" s="191"/>
      <c r="CK247" s="191"/>
      <c r="CL247" s="191"/>
      <c r="CM247" s="191"/>
      <c r="CN247" s="191"/>
      <c r="CO247" s="191"/>
      <c r="CP247" s="191"/>
      <c r="CQ247" s="191"/>
      <c r="CR247" s="191"/>
      <c r="CS247" s="191"/>
      <c r="CT247" s="191"/>
      <c r="CU247" s="191"/>
      <c r="CV247" s="191"/>
      <c r="CW247" s="191"/>
      <c r="CX247" s="191"/>
      <c r="CY247" s="191"/>
      <c r="CZ247" s="191"/>
      <c r="DA247" s="191"/>
      <c r="DB247" s="191"/>
      <c r="DC247" s="191"/>
      <c r="DD247" s="191"/>
      <c r="DE247" s="191"/>
      <c r="DF247" s="191"/>
      <c r="DG247" s="191"/>
      <c r="DH247" s="191"/>
      <c r="DI247" s="191"/>
      <c r="DJ247" s="191"/>
      <c r="DK247" s="191"/>
      <c r="DL247" s="191"/>
      <c r="DM247" s="191"/>
      <c r="DN247" s="191"/>
      <c r="DO247" s="191"/>
      <c r="DP247" s="191"/>
      <c r="DQ247" s="191"/>
      <c r="DR247" s="191"/>
      <c r="DS247" s="191"/>
      <c r="DT247" s="191"/>
      <c r="DU247" s="191"/>
      <c r="DV247" s="191"/>
      <c r="DW247" s="191"/>
      <c r="DX247" s="191"/>
      <c r="DY247" s="191"/>
      <c r="DZ247" s="191"/>
      <c r="EA247" s="191"/>
      <c r="EB247" s="191"/>
      <c r="EC247" s="191"/>
      <c r="ED247" s="191"/>
    </row>
    <row r="248" spans="1:134">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1"/>
      <c r="BP248" s="191"/>
      <c r="BQ248" s="191"/>
      <c r="BR248" s="191"/>
      <c r="BS248" s="191"/>
      <c r="BT248" s="191"/>
      <c r="BU248" s="191"/>
      <c r="BV248" s="191"/>
      <c r="BW248" s="191"/>
      <c r="BX248" s="191"/>
      <c r="BY248" s="191"/>
      <c r="BZ248" s="191"/>
      <c r="CA248" s="191"/>
      <c r="CB248" s="191"/>
      <c r="CC248" s="191"/>
      <c r="CD248" s="191"/>
      <c r="CE248" s="191"/>
      <c r="CF248" s="191"/>
      <c r="CG248" s="191"/>
      <c r="CH248" s="191"/>
      <c r="CI248" s="191"/>
      <c r="CJ248" s="191"/>
      <c r="CK248" s="191"/>
      <c r="CL248" s="191"/>
      <c r="CM248" s="191"/>
      <c r="CN248" s="191"/>
      <c r="CO248" s="191"/>
      <c r="CP248" s="191"/>
      <c r="CQ248" s="191"/>
      <c r="CR248" s="191"/>
      <c r="CS248" s="191"/>
      <c r="CT248" s="191"/>
      <c r="CU248" s="191"/>
      <c r="CV248" s="191"/>
      <c r="CW248" s="191"/>
      <c r="CX248" s="191"/>
      <c r="CY248" s="191"/>
      <c r="CZ248" s="191"/>
      <c r="DA248" s="191"/>
      <c r="DB248" s="191"/>
      <c r="DC248" s="191"/>
      <c r="DD248" s="191"/>
      <c r="DE248" s="191"/>
      <c r="DF248" s="191"/>
      <c r="DG248" s="191"/>
      <c r="DH248" s="191"/>
      <c r="DI248" s="191"/>
      <c r="DJ248" s="191"/>
      <c r="DK248" s="191"/>
      <c r="DL248" s="191"/>
      <c r="DM248" s="191"/>
      <c r="DN248" s="191"/>
      <c r="DO248" s="191"/>
      <c r="DP248" s="191"/>
      <c r="DQ248" s="191"/>
      <c r="DR248" s="191"/>
      <c r="DS248" s="191"/>
      <c r="DT248" s="191"/>
      <c r="DU248" s="191"/>
      <c r="DV248" s="191"/>
      <c r="DW248" s="191"/>
      <c r="DX248" s="191"/>
      <c r="DY248" s="191"/>
      <c r="DZ248" s="191"/>
      <c r="EA248" s="191"/>
      <c r="EB248" s="191"/>
      <c r="EC248" s="191"/>
      <c r="ED248" s="191"/>
    </row>
    <row r="249" spans="1:134">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1"/>
      <c r="BP249" s="191"/>
      <c r="BQ249" s="191"/>
      <c r="BR249" s="191"/>
      <c r="BS249" s="191"/>
      <c r="BT249" s="191"/>
      <c r="BU249" s="191"/>
      <c r="BV249" s="191"/>
      <c r="BW249" s="191"/>
      <c r="BX249" s="191"/>
      <c r="BY249" s="191"/>
      <c r="BZ249" s="191"/>
      <c r="CA249" s="191"/>
      <c r="CB249" s="191"/>
      <c r="CC249" s="191"/>
      <c r="CD249" s="191"/>
      <c r="CE249" s="191"/>
      <c r="CF249" s="191"/>
      <c r="CG249" s="191"/>
      <c r="CH249" s="191"/>
      <c r="CI249" s="191"/>
      <c r="CJ249" s="191"/>
      <c r="CK249" s="191"/>
      <c r="CL249" s="191"/>
      <c r="CM249" s="191"/>
      <c r="CN249" s="191"/>
      <c r="CO249" s="191"/>
      <c r="CP249" s="191"/>
      <c r="CQ249" s="191"/>
      <c r="CR249" s="191"/>
      <c r="CS249" s="191"/>
      <c r="CT249" s="191"/>
      <c r="CU249" s="191"/>
      <c r="CV249" s="191"/>
      <c r="CW249" s="191"/>
      <c r="CX249" s="191"/>
      <c r="CY249" s="191"/>
      <c r="CZ249" s="191"/>
      <c r="DA249" s="191"/>
      <c r="DB249" s="191"/>
      <c r="DC249" s="191"/>
      <c r="DD249" s="191"/>
      <c r="DE249" s="191"/>
      <c r="DF249" s="191"/>
      <c r="DG249" s="191"/>
      <c r="DH249" s="191"/>
      <c r="DI249" s="191"/>
      <c r="DJ249" s="191"/>
      <c r="DK249" s="191"/>
      <c r="DL249" s="191"/>
      <c r="DM249" s="191"/>
      <c r="DN249" s="191"/>
      <c r="DO249" s="191"/>
      <c r="DP249" s="191"/>
      <c r="DQ249" s="191"/>
      <c r="DR249" s="191"/>
      <c r="DS249" s="191"/>
      <c r="DT249" s="191"/>
      <c r="DU249" s="191"/>
      <c r="DV249" s="191"/>
      <c r="DW249" s="191"/>
      <c r="DX249" s="191"/>
      <c r="DY249" s="191"/>
      <c r="DZ249" s="191"/>
      <c r="EA249" s="191"/>
      <c r="EB249" s="191"/>
      <c r="EC249" s="191"/>
      <c r="ED249" s="191"/>
    </row>
    <row r="250" spans="1:134">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1"/>
      <c r="BB250" s="191"/>
      <c r="BC250" s="191"/>
      <c r="BD250" s="191"/>
      <c r="BE250" s="191"/>
      <c r="BF250" s="191"/>
      <c r="BG250" s="191"/>
      <c r="BH250" s="191"/>
      <c r="BI250" s="191"/>
      <c r="BJ250" s="191"/>
      <c r="BK250" s="191"/>
      <c r="BL250" s="191"/>
      <c r="BM250" s="191"/>
      <c r="BN250" s="191"/>
      <c r="BO250" s="191"/>
      <c r="BP250" s="191"/>
      <c r="BQ250" s="191"/>
      <c r="BR250" s="191"/>
      <c r="BS250" s="191"/>
      <c r="BT250" s="191"/>
      <c r="BU250" s="191"/>
      <c r="BV250" s="191"/>
      <c r="BW250" s="191"/>
      <c r="BX250" s="191"/>
      <c r="BY250" s="191"/>
      <c r="BZ250" s="191"/>
      <c r="CA250" s="191"/>
      <c r="CB250" s="191"/>
      <c r="CC250" s="191"/>
      <c r="CD250" s="191"/>
      <c r="CE250" s="191"/>
      <c r="CF250" s="191"/>
      <c r="CG250" s="191"/>
      <c r="CH250" s="191"/>
      <c r="CI250" s="191"/>
      <c r="CJ250" s="191"/>
      <c r="CK250" s="191"/>
      <c r="CL250" s="191"/>
      <c r="CM250" s="191"/>
      <c r="CN250" s="191"/>
      <c r="CO250" s="191"/>
      <c r="CP250" s="191"/>
      <c r="CQ250" s="191"/>
      <c r="CR250" s="191"/>
      <c r="CS250" s="191"/>
      <c r="CT250" s="191"/>
      <c r="CU250" s="191"/>
      <c r="CV250" s="191"/>
      <c r="CW250" s="191"/>
      <c r="CX250" s="191"/>
      <c r="CY250" s="191"/>
      <c r="CZ250" s="191"/>
      <c r="DA250" s="191"/>
      <c r="DB250" s="191"/>
      <c r="DC250" s="191"/>
      <c r="DD250" s="191"/>
      <c r="DE250" s="191"/>
      <c r="DF250" s="191"/>
      <c r="DG250" s="191"/>
      <c r="DH250" s="191"/>
      <c r="DI250" s="191"/>
      <c r="DJ250" s="191"/>
      <c r="DK250" s="191"/>
      <c r="DL250" s="191"/>
      <c r="DM250" s="191"/>
      <c r="DN250" s="191"/>
      <c r="DO250" s="191"/>
      <c r="DP250" s="191"/>
      <c r="DQ250" s="191"/>
      <c r="DR250" s="191"/>
      <c r="DS250" s="191"/>
      <c r="DT250" s="191"/>
      <c r="DU250" s="191"/>
      <c r="DV250" s="191"/>
      <c r="DW250" s="191"/>
      <c r="DX250" s="191"/>
      <c r="DY250" s="191"/>
      <c r="DZ250" s="191"/>
      <c r="EA250" s="191"/>
      <c r="EB250" s="191"/>
      <c r="EC250" s="191"/>
      <c r="ED250" s="191"/>
    </row>
    <row r="251" spans="1:134">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1"/>
      <c r="BP251" s="191"/>
      <c r="BQ251" s="191"/>
      <c r="BR251" s="191"/>
      <c r="BS251" s="191"/>
      <c r="BT251" s="191"/>
      <c r="BU251" s="191"/>
      <c r="BV251" s="191"/>
      <c r="BW251" s="191"/>
      <c r="BX251" s="191"/>
      <c r="BY251" s="191"/>
      <c r="BZ251" s="191"/>
      <c r="CA251" s="191"/>
      <c r="CB251" s="191"/>
      <c r="CC251" s="191"/>
      <c r="CD251" s="191"/>
      <c r="CE251" s="191"/>
      <c r="CF251" s="191"/>
      <c r="CG251" s="191"/>
      <c r="CH251" s="191"/>
      <c r="CI251" s="191"/>
      <c r="CJ251" s="191"/>
      <c r="CK251" s="191"/>
      <c r="CL251" s="191"/>
      <c r="CM251" s="191"/>
      <c r="CN251" s="191"/>
      <c r="CO251" s="191"/>
      <c r="CP251" s="191"/>
      <c r="CQ251" s="191"/>
      <c r="CR251" s="191"/>
      <c r="CS251" s="191"/>
      <c r="CT251" s="191"/>
      <c r="CU251" s="191"/>
      <c r="CV251" s="191"/>
      <c r="CW251" s="191"/>
      <c r="CX251" s="191"/>
      <c r="CY251" s="191"/>
      <c r="CZ251" s="191"/>
      <c r="DA251" s="191"/>
      <c r="DB251" s="191"/>
      <c r="DC251" s="191"/>
      <c r="DD251" s="191"/>
      <c r="DE251" s="191"/>
      <c r="DF251" s="191"/>
      <c r="DG251" s="191"/>
      <c r="DH251" s="191"/>
      <c r="DI251" s="191"/>
      <c r="DJ251" s="191"/>
      <c r="DK251" s="191"/>
      <c r="DL251" s="191"/>
      <c r="DM251" s="191"/>
      <c r="DN251" s="191"/>
      <c r="DO251" s="191"/>
      <c r="DP251" s="191"/>
      <c r="DQ251" s="191"/>
      <c r="DR251" s="191"/>
      <c r="DS251" s="191"/>
      <c r="DT251" s="191"/>
      <c r="DU251" s="191"/>
      <c r="DV251" s="191"/>
      <c r="DW251" s="191"/>
      <c r="DX251" s="191"/>
      <c r="DY251" s="191"/>
      <c r="DZ251" s="191"/>
      <c r="EA251" s="191"/>
      <c r="EB251" s="191"/>
      <c r="EC251" s="191"/>
      <c r="ED251" s="191"/>
    </row>
    <row r="252" spans="1:134">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1"/>
      <c r="BR252" s="191"/>
      <c r="BS252" s="191"/>
      <c r="BT252" s="191"/>
      <c r="BU252" s="191"/>
      <c r="BV252" s="191"/>
      <c r="BW252" s="191"/>
      <c r="BX252" s="191"/>
      <c r="BY252" s="191"/>
      <c r="BZ252" s="191"/>
      <c r="CA252" s="191"/>
      <c r="CB252" s="191"/>
      <c r="CC252" s="191"/>
      <c r="CD252" s="191"/>
      <c r="CE252" s="191"/>
      <c r="CF252" s="191"/>
      <c r="CG252" s="191"/>
      <c r="CH252" s="191"/>
      <c r="CI252" s="191"/>
      <c r="CJ252" s="191"/>
      <c r="CK252" s="191"/>
      <c r="CL252" s="191"/>
      <c r="CM252" s="191"/>
      <c r="CN252" s="191"/>
      <c r="CO252" s="191"/>
      <c r="CP252" s="191"/>
      <c r="CQ252" s="191"/>
      <c r="CR252" s="191"/>
      <c r="CS252" s="191"/>
      <c r="CT252" s="191"/>
      <c r="CU252" s="191"/>
      <c r="CV252" s="191"/>
      <c r="CW252" s="191"/>
      <c r="CX252" s="191"/>
      <c r="CY252" s="191"/>
      <c r="CZ252" s="191"/>
      <c r="DA252" s="191"/>
      <c r="DB252" s="191"/>
      <c r="DC252" s="191"/>
      <c r="DD252" s="191"/>
      <c r="DE252" s="191"/>
      <c r="DF252" s="191"/>
      <c r="DG252" s="191"/>
      <c r="DH252" s="191"/>
      <c r="DI252" s="191"/>
      <c r="DJ252" s="191"/>
      <c r="DK252" s="191"/>
      <c r="DL252" s="191"/>
      <c r="DM252" s="191"/>
      <c r="DN252" s="191"/>
      <c r="DO252" s="191"/>
      <c r="DP252" s="191"/>
      <c r="DQ252" s="191"/>
      <c r="DR252" s="191"/>
      <c r="DS252" s="191"/>
      <c r="DT252" s="191"/>
      <c r="DU252" s="191"/>
      <c r="DV252" s="191"/>
      <c r="DW252" s="191"/>
      <c r="DX252" s="191"/>
      <c r="DY252" s="191"/>
      <c r="DZ252" s="191"/>
      <c r="EA252" s="191"/>
      <c r="EB252" s="191"/>
      <c r="EC252" s="191"/>
      <c r="ED252" s="191"/>
    </row>
    <row r="253" spans="1:134">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1"/>
      <c r="BP253" s="191"/>
      <c r="BQ253" s="191"/>
      <c r="BR253" s="191"/>
      <c r="BS253" s="191"/>
      <c r="BT253" s="191"/>
      <c r="BU253" s="191"/>
      <c r="BV253" s="191"/>
      <c r="BW253" s="191"/>
      <c r="BX253" s="191"/>
      <c r="BY253" s="191"/>
      <c r="BZ253" s="191"/>
      <c r="CA253" s="191"/>
      <c r="CB253" s="191"/>
      <c r="CC253" s="191"/>
      <c r="CD253" s="191"/>
      <c r="CE253" s="191"/>
      <c r="CF253" s="191"/>
      <c r="CG253" s="191"/>
      <c r="CH253" s="191"/>
      <c r="CI253" s="191"/>
      <c r="CJ253" s="191"/>
      <c r="CK253" s="191"/>
      <c r="CL253" s="191"/>
      <c r="CM253" s="191"/>
      <c r="CN253" s="191"/>
      <c r="CO253" s="191"/>
      <c r="CP253" s="191"/>
      <c r="CQ253" s="191"/>
      <c r="CR253" s="191"/>
      <c r="CS253" s="191"/>
      <c r="CT253" s="191"/>
      <c r="CU253" s="191"/>
      <c r="CV253" s="191"/>
      <c r="CW253" s="191"/>
      <c r="CX253" s="191"/>
      <c r="CY253" s="191"/>
      <c r="CZ253" s="191"/>
      <c r="DA253" s="191"/>
      <c r="DB253" s="191"/>
      <c r="DC253" s="191"/>
      <c r="DD253" s="191"/>
      <c r="DE253" s="191"/>
      <c r="DF253" s="191"/>
      <c r="DG253" s="191"/>
      <c r="DH253" s="191"/>
      <c r="DI253" s="191"/>
      <c r="DJ253" s="191"/>
      <c r="DK253" s="191"/>
      <c r="DL253" s="191"/>
      <c r="DM253" s="191"/>
      <c r="DN253" s="191"/>
      <c r="DO253" s="191"/>
      <c r="DP253" s="191"/>
      <c r="DQ253" s="191"/>
      <c r="DR253" s="191"/>
      <c r="DS253" s="191"/>
      <c r="DT253" s="191"/>
      <c r="DU253" s="191"/>
      <c r="DV253" s="191"/>
      <c r="DW253" s="191"/>
      <c r="DX253" s="191"/>
      <c r="DY253" s="191"/>
      <c r="DZ253" s="191"/>
      <c r="EA253" s="191"/>
      <c r="EB253" s="191"/>
      <c r="EC253" s="191"/>
      <c r="ED253" s="191"/>
    </row>
    <row r="254" spans="1:134">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1"/>
      <c r="BP254" s="191"/>
      <c r="BQ254" s="191"/>
      <c r="BR254" s="191"/>
      <c r="BS254" s="191"/>
      <c r="BT254" s="191"/>
      <c r="BU254" s="191"/>
      <c r="BV254" s="191"/>
      <c r="BW254" s="191"/>
      <c r="BX254" s="191"/>
      <c r="BY254" s="191"/>
      <c r="BZ254" s="191"/>
      <c r="CA254" s="191"/>
      <c r="CB254" s="191"/>
      <c r="CC254" s="191"/>
      <c r="CD254" s="191"/>
      <c r="CE254" s="191"/>
      <c r="CF254" s="191"/>
      <c r="CG254" s="191"/>
      <c r="CH254" s="191"/>
      <c r="CI254" s="191"/>
      <c r="CJ254" s="191"/>
      <c r="CK254" s="191"/>
      <c r="CL254" s="191"/>
      <c r="CM254" s="191"/>
      <c r="CN254" s="191"/>
      <c r="CO254" s="191"/>
      <c r="CP254" s="191"/>
      <c r="CQ254" s="191"/>
      <c r="CR254" s="191"/>
      <c r="CS254" s="191"/>
      <c r="CT254" s="191"/>
      <c r="CU254" s="191"/>
      <c r="CV254" s="191"/>
      <c r="CW254" s="191"/>
      <c r="CX254" s="191"/>
      <c r="CY254" s="191"/>
      <c r="CZ254" s="191"/>
      <c r="DA254" s="191"/>
      <c r="DB254" s="191"/>
      <c r="DC254" s="191"/>
      <c r="DD254" s="191"/>
      <c r="DE254" s="191"/>
      <c r="DF254" s="191"/>
      <c r="DG254" s="191"/>
      <c r="DH254" s="191"/>
      <c r="DI254" s="191"/>
      <c r="DJ254" s="191"/>
      <c r="DK254" s="191"/>
      <c r="DL254" s="191"/>
      <c r="DM254" s="191"/>
      <c r="DN254" s="191"/>
      <c r="DO254" s="191"/>
      <c r="DP254" s="191"/>
      <c r="DQ254" s="191"/>
      <c r="DR254" s="191"/>
      <c r="DS254" s="191"/>
      <c r="DT254" s="191"/>
      <c r="DU254" s="191"/>
      <c r="DV254" s="191"/>
      <c r="DW254" s="191"/>
      <c r="DX254" s="191"/>
      <c r="DY254" s="191"/>
      <c r="DZ254" s="191"/>
      <c r="EA254" s="191"/>
      <c r="EB254" s="191"/>
      <c r="EC254" s="191"/>
      <c r="ED254" s="191"/>
    </row>
    <row r="255" spans="1:134">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1"/>
      <c r="BP255" s="191"/>
      <c r="BQ255" s="191"/>
      <c r="BR255" s="191"/>
      <c r="BS255" s="191"/>
      <c r="BT255" s="191"/>
      <c r="BU255" s="191"/>
      <c r="BV255" s="191"/>
      <c r="BW255" s="191"/>
      <c r="BX255" s="191"/>
      <c r="BY255" s="191"/>
      <c r="BZ255" s="191"/>
      <c r="CA255" s="191"/>
      <c r="CB255" s="191"/>
      <c r="CC255" s="191"/>
      <c r="CD255" s="191"/>
      <c r="CE255" s="191"/>
      <c r="CF255" s="191"/>
      <c r="CG255" s="191"/>
      <c r="CH255" s="191"/>
      <c r="CI255" s="191"/>
      <c r="CJ255" s="191"/>
      <c r="CK255" s="191"/>
      <c r="CL255" s="191"/>
      <c r="CM255" s="191"/>
      <c r="CN255" s="191"/>
      <c r="CO255" s="191"/>
      <c r="CP255" s="191"/>
      <c r="CQ255" s="191"/>
      <c r="CR255" s="191"/>
      <c r="CS255" s="191"/>
      <c r="CT255" s="191"/>
      <c r="CU255" s="191"/>
      <c r="CV255" s="191"/>
      <c r="CW255" s="191"/>
      <c r="CX255" s="191"/>
      <c r="CY255" s="191"/>
      <c r="CZ255" s="191"/>
      <c r="DA255" s="191"/>
      <c r="DB255" s="191"/>
      <c r="DC255" s="191"/>
      <c r="DD255" s="191"/>
      <c r="DE255" s="191"/>
      <c r="DF255" s="191"/>
      <c r="DG255" s="191"/>
      <c r="DH255" s="191"/>
      <c r="DI255" s="191"/>
      <c r="DJ255" s="191"/>
      <c r="DK255" s="191"/>
      <c r="DL255" s="191"/>
      <c r="DM255" s="191"/>
      <c r="DN255" s="191"/>
      <c r="DO255" s="191"/>
      <c r="DP255" s="191"/>
      <c r="DQ255" s="191"/>
      <c r="DR255" s="191"/>
      <c r="DS255" s="191"/>
      <c r="DT255" s="191"/>
      <c r="DU255" s="191"/>
      <c r="DV255" s="191"/>
      <c r="DW255" s="191"/>
      <c r="DX255" s="191"/>
      <c r="DY255" s="191"/>
      <c r="DZ255" s="191"/>
      <c r="EA255" s="191"/>
      <c r="EB255" s="191"/>
      <c r="EC255" s="191"/>
      <c r="ED255" s="191"/>
    </row>
    <row r="256" spans="1:134">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1"/>
      <c r="BR256" s="191"/>
      <c r="BS256" s="191"/>
      <c r="BT256" s="191"/>
      <c r="BU256" s="191"/>
      <c r="BV256" s="191"/>
      <c r="BW256" s="191"/>
      <c r="BX256" s="191"/>
      <c r="BY256" s="191"/>
      <c r="BZ256" s="191"/>
      <c r="CA256" s="191"/>
      <c r="CB256" s="191"/>
      <c r="CC256" s="191"/>
      <c r="CD256" s="191"/>
      <c r="CE256" s="191"/>
      <c r="CF256" s="191"/>
      <c r="CG256" s="191"/>
      <c r="CH256" s="191"/>
      <c r="CI256" s="191"/>
      <c r="CJ256" s="191"/>
      <c r="CK256" s="191"/>
      <c r="CL256" s="191"/>
      <c r="CM256" s="191"/>
      <c r="CN256" s="191"/>
      <c r="CO256" s="191"/>
      <c r="CP256" s="191"/>
      <c r="CQ256" s="191"/>
      <c r="CR256" s="191"/>
      <c r="CS256" s="191"/>
      <c r="CT256" s="191"/>
      <c r="CU256" s="191"/>
      <c r="CV256" s="191"/>
      <c r="CW256" s="191"/>
      <c r="CX256" s="191"/>
      <c r="CY256" s="191"/>
      <c r="CZ256" s="191"/>
      <c r="DA256" s="191"/>
      <c r="DB256" s="191"/>
      <c r="DC256" s="191"/>
      <c r="DD256" s="191"/>
      <c r="DE256" s="191"/>
      <c r="DF256" s="191"/>
      <c r="DG256" s="191"/>
      <c r="DH256" s="191"/>
      <c r="DI256" s="191"/>
      <c r="DJ256" s="191"/>
      <c r="DK256" s="191"/>
      <c r="DL256" s="191"/>
      <c r="DM256" s="191"/>
      <c r="DN256" s="191"/>
      <c r="DO256" s="191"/>
      <c r="DP256" s="191"/>
      <c r="DQ256" s="191"/>
      <c r="DR256" s="191"/>
      <c r="DS256" s="191"/>
      <c r="DT256" s="191"/>
      <c r="DU256" s="191"/>
      <c r="DV256" s="191"/>
      <c r="DW256" s="191"/>
      <c r="DX256" s="191"/>
      <c r="DY256" s="191"/>
      <c r="DZ256" s="191"/>
      <c r="EA256" s="191"/>
      <c r="EB256" s="191"/>
      <c r="EC256" s="191"/>
      <c r="ED256" s="191"/>
    </row>
    <row r="257" spans="1:134">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1"/>
      <c r="BP257" s="191"/>
      <c r="BQ257" s="191"/>
      <c r="BR257" s="191"/>
      <c r="BS257" s="191"/>
      <c r="BT257" s="191"/>
      <c r="BU257" s="191"/>
      <c r="BV257" s="191"/>
      <c r="BW257" s="191"/>
      <c r="BX257" s="191"/>
      <c r="BY257" s="191"/>
      <c r="BZ257" s="191"/>
      <c r="CA257" s="191"/>
      <c r="CB257" s="191"/>
      <c r="CC257" s="191"/>
      <c r="CD257" s="191"/>
      <c r="CE257" s="191"/>
      <c r="CF257" s="191"/>
      <c r="CG257" s="191"/>
      <c r="CH257" s="191"/>
      <c r="CI257" s="191"/>
      <c r="CJ257" s="191"/>
      <c r="CK257" s="191"/>
      <c r="CL257" s="191"/>
      <c r="CM257" s="191"/>
      <c r="CN257" s="191"/>
      <c r="CO257" s="191"/>
      <c r="CP257" s="191"/>
      <c r="CQ257" s="191"/>
      <c r="CR257" s="191"/>
      <c r="CS257" s="191"/>
      <c r="CT257" s="191"/>
      <c r="CU257" s="191"/>
      <c r="CV257" s="191"/>
      <c r="CW257" s="191"/>
      <c r="CX257" s="191"/>
      <c r="CY257" s="191"/>
      <c r="CZ257" s="191"/>
      <c r="DA257" s="191"/>
      <c r="DB257" s="191"/>
      <c r="DC257" s="191"/>
      <c r="DD257" s="191"/>
      <c r="DE257" s="191"/>
      <c r="DF257" s="191"/>
      <c r="DG257" s="191"/>
      <c r="DH257" s="191"/>
      <c r="DI257" s="191"/>
      <c r="DJ257" s="191"/>
      <c r="DK257" s="191"/>
      <c r="DL257" s="191"/>
      <c r="DM257" s="191"/>
      <c r="DN257" s="191"/>
      <c r="DO257" s="191"/>
      <c r="DP257" s="191"/>
      <c r="DQ257" s="191"/>
      <c r="DR257" s="191"/>
      <c r="DS257" s="191"/>
      <c r="DT257" s="191"/>
      <c r="DU257" s="191"/>
      <c r="DV257" s="191"/>
      <c r="DW257" s="191"/>
      <c r="DX257" s="191"/>
      <c r="DY257" s="191"/>
      <c r="DZ257" s="191"/>
      <c r="EA257" s="191"/>
      <c r="EB257" s="191"/>
      <c r="EC257" s="191"/>
      <c r="ED257" s="191"/>
    </row>
    <row r="258" spans="1:134">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1"/>
      <c r="BP258" s="191"/>
      <c r="BQ258" s="191"/>
      <c r="BR258" s="191"/>
      <c r="BS258" s="191"/>
      <c r="BT258" s="191"/>
      <c r="BU258" s="191"/>
      <c r="BV258" s="191"/>
      <c r="BW258" s="191"/>
      <c r="BX258" s="191"/>
      <c r="BY258" s="191"/>
      <c r="BZ258" s="191"/>
      <c r="CA258" s="191"/>
      <c r="CB258" s="191"/>
      <c r="CC258" s="191"/>
      <c r="CD258" s="191"/>
      <c r="CE258" s="191"/>
      <c r="CF258" s="191"/>
      <c r="CG258" s="191"/>
      <c r="CH258" s="191"/>
      <c r="CI258" s="191"/>
      <c r="CJ258" s="191"/>
      <c r="CK258" s="191"/>
      <c r="CL258" s="191"/>
      <c r="CM258" s="191"/>
      <c r="CN258" s="191"/>
      <c r="CO258" s="191"/>
      <c r="CP258" s="191"/>
      <c r="CQ258" s="191"/>
      <c r="CR258" s="191"/>
      <c r="CS258" s="191"/>
      <c r="CT258" s="191"/>
      <c r="CU258" s="191"/>
      <c r="CV258" s="191"/>
      <c r="CW258" s="191"/>
      <c r="CX258" s="191"/>
      <c r="CY258" s="191"/>
      <c r="CZ258" s="191"/>
      <c r="DA258" s="191"/>
      <c r="DB258" s="191"/>
      <c r="DC258" s="191"/>
      <c r="DD258" s="191"/>
      <c r="DE258" s="191"/>
      <c r="DF258" s="191"/>
      <c r="DG258" s="191"/>
      <c r="DH258" s="191"/>
      <c r="DI258" s="191"/>
      <c r="DJ258" s="191"/>
      <c r="DK258" s="191"/>
      <c r="DL258" s="191"/>
      <c r="DM258" s="191"/>
      <c r="DN258" s="191"/>
      <c r="DO258" s="191"/>
      <c r="DP258" s="191"/>
      <c r="DQ258" s="191"/>
      <c r="DR258" s="191"/>
      <c r="DS258" s="191"/>
      <c r="DT258" s="191"/>
      <c r="DU258" s="191"/>
      <c r="DV258" s="191"/>
      <c r="DW258" s="191"/>
      <c r="DX258" s="191"/>
      <c r="DY258" s="191"/>
      <c r="DZ258" s="191"/>
      <c r="EA258" s="191"/>
      <c r="EB258" s="191"/>
      <c r="EC258" s="191"/>
      <c r="ED258" s="191"/>
    </row>
    <row r="259" spans="1:134">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row>
    <row r="260" spans="1:134">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191"/>
      <c r="DR260" s="191"/>
      <c r="DS260" s="191"/>
      <c r="DT260" s="191"/>
      <c r="DU260" s="191"/>
      <c r="DV260" s="191"/>
      <c r="DW260" s="191"/>
      <c r="DX260" s="191"/>
      <c r="DY260" s="191"/>
      <c r="DZ260" s="191"/>
      <c r="EA260" s="191"/>
      <c r="EB260" s="191"/>
      <c r="EC260" s="191"/>
      <c r="ED260" s="191"/>
    </row>
    <row r="261" spans="1:134">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c r="AG261" s="191"/>
      <c r="AH261" s="191"/>
      <c r="AI261" s="191"/>
      <c r="AJ261" s="191"/>
      <c r="AK261" s="191"/>
      <c r="AL261" s="191"/>
      <c r="AM261" s="191"/>
      <c r="AN261" s="191"/>
      <c r="AO261" s="191"/>
      <c r="AP261" s="191"/>
      <c r="AQ261" s="191"/>
      <c r="AR261" s="191"/>
      <c r="AS261" s="191"/>
      <c r="AT261" s="191"/>
      <c r="AU261" s="191"/>
      <c r="AV261" s="191"/>
      <c r="AW261" s="191"/>
      <c r="AX261" s="191"/>
      <c r="AY261" s="191"/>
      <c r="AZ261" s="191"/>
      <c r="BA261" s="191"/>
      <c r="BB261" s="191"/>
      <c r="BC261" s="191"/>
      <c r="BD261" s="191"/>
      <c r="BE261" s="191"/>
      <c r="BF261" s="191"/>
      <c r="BG261" s="191"/>
      <c r="BH261" s="191"/>
      <c r="BI261" s="191"/>
      <c r="BJ261" s="191"/>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191"/>
      <c r="CL261" s="191"/>
      <c r="CM261" s="191"/>
      <c r="CN261" s="191"/>
      <c r="CO261" s="191"/>
      <c r="CP261" s="191"/>
      <c r="CQ261" s="191"/>
      <c r="CR261" s="191"/>
      <c r="CS261" s="191"/>
      <c r="CT261" s="191"/>
      <c r="CU261" s="191"/>
      <c r="CV261" s="191"/>
      <c r="CW261" s="191"/>
      <c r="CX261" s="191"/>
      <c r="CY261" s="191"/>
      <c r="CZ261" s="191"/>
      <c r="DA261" s="191"/>
      <c r="DB261" s="191"/>
      <c r="DC261" s="191"/>
      <c r="DD261" s="191"/>
      <c r="DE261" s="191"/>
      <c r="DF261" s="191"/>
      <c r="DG261" s="191"/>
      <c r="DH261" s="191"/>
      <c r="DI261" s="191"/>
      <c r="DJ261" s="191"/>
      <c r="DK261" s="191"/>
      <c r="DL261" s="191"/>
      <c r="DM261" s="191"/>
      <c r="DN261" s="191"/>
      <c r="DO261" s="191"/>
      <c r="DP261" s="191"/>
      <c r="DQ261" s="191"/>
      <c r="DR261" s="191"/>
      <c r="DS261" s="191"/>
      <c r="DT261" s="191"/>
      <c r="DU261" s="191"/>
      <c r="DV261" s="191"/>
      <c r="DW261" s="191"/>
      <c r="DX261" s="191"/>
      <c r="DY261" s="191"/>
      <c r="DZ261" s="191"/>
      <c r="EA261" s="191"/>
      <c r="EB261" s="191"/>
      <c r="EC261" s="191"/>
      <c r="ED261" s="191"/>
    </row>
    <row r="262" spans="1:134">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c r="AG262" s="191"/>
      <c r="AH262" s="191"/>
      <c r="AI262" s="191"/>
      <c r="AJ262" s="191"/>
      <c r="AK262" s="191"/>
      <c r="AL262" s="191"/>
      <c r="AM262" s="191"/>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1"/>
      <c r="BR262" s="191"/>
      <c r="BS262" s="191"/>
      <c r="BT262" s="191"/>
      <c r="BU262" s="191"/>
      <c r="BV262" s="191"/>
      <c r="BW262" s="191"/>
      <c r="BX262" s="191"/>
      <c r="BY262" s="191"/>
      <c r="BZ262" s="191"/>
      <c r="CA262" s="191"/>
      <c r="CB262" s="191"/>
      <c r="CC262" s="191"/>
      <c r="CD262" s="191"/>
      <c r="CE262" s="191"/>
      <c r="CF262" s="191"/>
      <c r="CG262" s="191"/>
      <c r="CH262" s="191"/>
      <c r="CI262" s="191"/>
      <c r="CJ262" s="191"/>
      <c r="CK262" s="191"/>
      <c r="CL262" s="191"/>
      <c r="CM262" s="191"/>
      <c r="CN262" s="191"/>
      <c r="CO262" s="191"/>
      <c r="CP262" s="191"/>
      <c r="CQ262" s="191"/>
      <c r="CR262" s="191"/>
      <c r="CS262" s="191"/>
      <c r="CT262" s="191"/>
      <c r="CU262" s="191"/>
      <c r="CV262" s="191"/>
      <c r="CW262" s="191"/>
      <c r="CX262" s="191"/>
      <c r="CY262" s="191"/>
      <c r="CZ262" s="191"/>
      <c r="DA262" s="191"/>
      <c r="DB262" s="191"/>
      <c r="DC262" s="191"/>
      <c r="DD262" s="191"/>
      <c r="DE262" s="191"/>
      <c r="DF262" s="191"/>
      <c r="DG262" s="191"/>
      <c r="DH262" s="191"/>
      <c r="DI262" s="191"/>
      <c r="DJ262" s="191"/>
      <c r="DK262" s="191"/>
      <c r="DL262" s="191"/>
      <c r="DM262" s="191"/>
      <c r="DN262" s="191"/>
      <c r="DO262" s="191"/>
      <c r="DP262" s="191"/>
      <c r="DQ262" s="191"/>
      <c r="DR262" s="191"/>
      <c r="DS262" s="191"/>
      <c r="DT262" s="191"/>
      <c r="DU262" s="191"/>
      <c r="DV262" s="191"/>
      <c r="DW262" s="191"/>
      <c r="DX262" s="191"/>
      <c r="DY262" s="191"/>
      <c r="DZ262" s="191"/>
      <c r="EA262" s="191"/>
      <c r="EB262" s="191"/>
      <c r="EC262" s="191"/>
      <c r="ED262" s="191"/>
    </row>
    <row r="263" spans="1:134">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c r="AB263" s="191"/>
      <c r="AC263" s="191"/>
      <c r="AD263" s="191"/>
      <c r="AE263" s="191"/>
      <c r="AF263" s="191"/>
      <c r="AG263" s="191"/>
      <c r="AH263" s="191"/>
      <c r="AI263" s="191"/>
      <c r="AJ263" s="191"/>
      <c r="AK263" s="191"/>
      <c r="AL263" s="191"/>
      <c r="AM263" s="191"/>
      <c r="AN263" s="191"/>
      <c r="AO263" s="191"/>
      <c r="AP263" s="191"/>
      <c r="AQ263" s="191"/>
      <c r="AR263" s="191"/>
      <c r="AS263" s="191"/>
      <c r="AT263" s="191"/>
      <c r="AU263" s="191"/>
      <c r="AV263" s="191"/>
      <c r="AW263" s="191"/>
      <c r="AX263" s="191"/>
      <c r="AY263" s="191"/>
      <c r="AZ263" s="191"/>
      <c r="BA263" s="191"/>
      <c r="BB263" s="191"/>
      <c r="BC263" s="191"/>
      <c r="BD263" s="191"/>
      <c r="BE263" s="191"/>
      <c r="BF263" s="191"/>
      <c r="BG263" s="191"/>
      <c r="BH263" s="191"/>
      <c r="BI263" s="191"/>
      <c r="BJ263" s="191"/>
      <c r="BK263" s="191"/>
      <c r="BL263" s="191"/>
      <c r="BM263" s="191"/>
      <c r="BN263" s="191"/>
      <c r="BO263" s="191"/>
      <c r="BP263" s="191"/>
      <c r="BQ263" s="191"/>
      <c r="BR263" s="191"/>
      <c r="BS263" s="191"/>
      <c r="BT263" s="191"/>
      <c r="BU263" s="191"/>
      <c r="BV263" s="191"/>
      <c r="BW263" s="191"/>
      <c r="BX263" s="191"/>
      <c r="BY263" s="191"/>
      <c r="BZ263" s="191"/>
      <c r="CA263" s="191"/>
      <c r="CB263" s="191"/>
      <c r="CC263" s="191"/>
      <c r="CD263" s="191"/>
      <c r="CE263" s="191"/>
      <c r="CF263" s="191"/>
      <c r="CG263" s="191"/>
      <c r="CH263" s="191"/>
      <c r="CI263" s="191"/>
      <c r="CJ263" s="191"/>
      <c r="CK263" s="191"/>
      <c r="CL263" s="191"/>
      <c r="CM263" s="191"/>
      <c r="CN263" s="191"/>
      <c r="CO263" s="191"/>
      <c r="CP263" s="191"/>
      <c r="CQ263" s="191"/>
      <c r="CR263" s="191"/>
      <c r="CS263" s="191"/>
      <c r="CT263" s="191"/>
      <c r="CU263" s="191"/>
      <c r="CV263" s="191"/>
      <c r="CW263" s="191"/>
      <c r="CX263" s="191"/>
      <c r="CY263" s="191"/>
      <c r="CZ263" s="191"/>
      <c r="DA263" s="191"/>
      <c r="DB263" s="191"/>
      <c r="DC263" s="191"/>
      <c r="DD263" s="191"/>
      <c r="DE263" s="191"/>
      <c r="DF263" s="191"/>
      <c r="DG263" s="191"/>
      <c r="DH263" s="191"/>
      <c r="DI263" s="191"/>
      <c r="DJ263" s="191"/>
      <c r="DK263" s="191"/>
      <c r="DL263" s="191"/>
      <c r="DM263" s="191"/>
      <c r="DN263" s="191"/>
      <c r="DO263" s="191"/>
      <c r="DP263" s="191"/>
      <c r="DQ263" s="191"/>
      <c r="DR263" s="191"/>
      <c r="DS263" s="191"/>
      <c r="DT263" s="191"/>
      <c r="DU263" s="191"/>
      <c r="DV263" s="191"/>
      <c r="DW263" s="191"/>
      <c r="DX263" s="191"/>
      <c r="DY263" s="191"/>
      <c r="DZ263" s="191"/>
      <c r="EA263" s="191"/>
      <c r="EB263" s="191"/>
      <c r="EC263" s="191"/>
      <c r="ED263" s="191"/>
    </row>
    <row r="264" spans="1:134">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1"/>
      <c r="BS264" s="191"/>
      <c r="BT264" s="191"/>
      <c r="BU264" s="191"/>
      <c r="BV264" s="191"/>
      <c r="BW264" s="191"/>
      <c r="BX264" s="191"/>
      <c r="BY264" s="191"/>
      <c r="BZ264" s="191"/>
      <c r="CA264" s="191"/>
      <c r="CB264" s="191"/>
      <c r="CC264" s="191"/>
      <c r="CD264" s="191"/>
      <c r="CE264" s="191"/>
      <c r="CF264" s="191"/>
      <c r="CG264" s="191"/>
      <c r="CH264" s="191"/>
      <c r="CI264" s="191"/>
      <c r="CJ264" s="191"/>
      <c r="CK264" s="191"/>
      <c r="CL264" s="191"/>
      <c r="CM264" s="191"/>
      <c r="CN264" s="191"/>
      <c r="CO264" s="191"/>
      <c r="CP264" s="191"/>
      <c r="CQ264" s="191"/>
      <c r="CR264" s="191"/>
      <c r="CS264" s="191"/>
      <c r="CT264" s="191"/>
      <c r="CU264" s="191"/>
      <c r="CV264" s="191"/>
      <c r="CW264" s="191"/>
      <c r="CX264" s="191"/>
      <c r="CY264" s="191"/>
      <c r="CZ264" s="191"/>
      <c r="DA264" s="191"/>
      <c r="DB264" s="191"/>
      <c r="DC264" s="191"/>
      <c r="DD264" s="191"/>
      <c r="DE264" s="191"/>
      <c r="DF264" s="191"/>
      <c r="DG264" s="191"/>
      <c r="DH264" s="191"/>
      <c r="DI264" s="191"/>
      <c r="DJ264" s="191"/>
      <c r="DK264" s="191"/>
      <c r="DL264" s="191"/>
      <c r="DM264" s="191"/>
      <c r="DN264" s="191"/>
      <c r="DO264" s="191"/>
      <c r="DP264" s="191"/>
      <c r="DQ264" s="191"/>
      <c r="DR264" s="191"/>
      <c r="DS264" s="191"/>
      <c r="DT264" s="191"/>
      <c r="DU264" s="191"/>
      <c r="DV264" s="191"/>
      <c r="DW264" s="191"/>
      <c r="DX264" s="191"/>
      <c r="DY264" s="191"/>
      <c r="DZ264" s="191"/>
      <c r="EA264" s="191"/>
      <c r="EB264" s="191"/>
      <c r="EC264" s="191"/>
      <c r="ED264" s="191"/>
    </row>
    <row r="265" spans="1:134">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c r="AB265" s="191"/>
      <c r="AC265" s="191"/>
      <c r="AD265" s="191"/>
      <c r="AE265" s="191"/>
      <c r="AF265" s="191"/>
      <c r="AG265" s="191"/>
      <c r="AH265" s="191"/>
      <c r="AI265" s="191"/>
      <c r="AJ265" s="191"/>
      <c r="AK265" s="191"/>
      <c r="AL265" s="191"/>
      <c r="AM265" s="191"/>
      <c r="AN265" s="191"/>
      <c r="AO265" s="191"/>
      <c r="AP265" s="191"/>
      <c r="AQ265" s="191"/>
      <c r="AR265" s="191"/>
      <c r="AS265" s="191"/>
      <c r="AT265" s="191"/>
      <c r="AU265" s="191"/>
      <c r="AV265" s="191"/>
      <c r="AW265" s="191"/>
      <c r="AX265" s="191"/>
      <c r="AY265" s="191"/>
      <c r="AZ265" s="191"/>
      <c r="BA265" s="191"/>
      <c r="BB265" s="191"/>
      <c r="BC265" s="191"/>
      <c r="BD265" s="191"/>
      <c r="BE265" s="191"/>
      <c r="BF265" s="191"/>
      <c r="BG265" s="191"/>
      <c r="BH265" s="191"/>
      <c r="BI265" s="191"/>
      <c r="BJ265" s="191"/>
      <c r="BK265" s="191"/>
      <c r="BL265" s="191"/>
      <c r="BM265" s="191"/>
      <c r="BN265" s="191"/>
      <c r="BO265" s="191"/>
      <c r="BP265" s="191"/>
      <c r="BQ265" s="191"/>
      <c r="BR265" s="191"/>
      <c r="BS265" s="191"/>
      <c r="BT265" s="191"/>
      <c r="BU265" s="191"/>
      <c r="BV265" s="191"/>
      <c r="BW265" s="191"/>
      <c r="BX265" s="191"/>
      <c r="BY265" s="191"/>
      <c r="BZ265" s="191"/>
      <c r="CA265" s="191"/>
      <c r="CB265" s="191"/>
      <c r="CC265" s="191"/>
      <c r="CD265" s="191"/>
      <c r="CE265" s="191"/>
      <c r="CF265" s="191"/>
      <c r="CG265" s="191"/>
      <c r="CH265" s="191"/>
      <c r="CI265" s="191"/>
      <c r="CJ265" s="191"/>
      <c r="CK265" s="191"/>
      <c r="CL265" s="191"/>
      <c r="CM265" s="191"/>
      <c r="CN265" s="191"/>
      <c r="CO265" s="191"/>
      <c r="CP265" s="191"/>
      <c r="CQ265" s="191"/>
      <c r="CR265" s="191"/>
      <c r="CS265" s="191"/>
      <c r="CT265" s="191"/>
      <c r="CU265" s="191"/>
      <c r="CV265" s="191"/>
      <c r="CW265" s="191"/>
      <c r="CX265" s="191"/>
      <c r="CY265" s="191"/>
      <c r="CZ265" s="191"/>
      <c r="DA265" s="191"/>
      <c r="DB265" s="191"/>
      <c r="DC265" s="191"/>
      <c r="DD265" s="191"/>
      <c r="DE265" s="191"/>
      <c r="DF265" s="191"/>
      <c r="DG265" s="191"/>
      <c r="DH265" s="191"/>
      <c r="DI265" s="191"/>
      <c r="DJ265" s="191"/>
      <c r="DK265" s="191"/>
      <c r="DL265" s="191"/>
      <c r="DM265" s="191"/>
      <c r="DN265" s="191"/>
      <c r="DO265" s="191"/>
      <c r="DP265" s="191"/>
      <c r="DQ265" s="191"/>
      <c r="DR265" s="191"/>
      <c r="DS265" s="191"/>
      <c r="DT265" s="191"/>
      <c r="DU265" s="191"/>
      <c r="DV265" s="191"/>
      <c r="DW265" s="191"/>
      <c r="DX265" s="191"/>
      <c r="DY265" s="191"/>
      <c r="DZ265" s="191"/>
      <c r="EA265" s="191"/>
      <c r="EB265" s="191"/>
      <c r="EC265" s="191"/>
      <c r="ED265" s="191"/>
    </row>
    <row r="266" spans="1:134">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c r="AB266" s="191"/>
      <c r="AC266" s="191"/>
      <c r="AD266" s="191"/>
      <c r="AE266" s="191"/>
      <c r="AF266" s="191"/>
      <c r="AG266" s="191"/>
      <c r="AH266" s="191"/>
      <c r="AI266" s="191"/>
      <c r="AJ266" s="191"/>
      <c r="AK266" s="191"/>
      <c r="AL266" s="191"/>
      <c r="AM266" s="191"/>
      <c r="AN266" s="191"/>
      <c r="AO266" s="191"/>
      <c r="AP266" s="191"/>
      <c r="AQ266" s="191"/>
      <c r="AR266" s="191"/>
      <c r="AS266" s="191"/>
      <c r="AT266" s="191"/>
      <c r="AU266" s="191"/>
      <c r="AV266" s="191"/>
      <c r="AW266" s="191"/>
      <c r="AX266" s="191"/>
      <c r="AY266" s="191"/>
      <c r="AZ266" s="191"/>
      <c r="BA266" s="191"/>
      <c r="BB266" s="191"/>
      <c r="BC266" s="191"/>
      <c r="BD266" s="191"/>
      <c r="BE266" s="191"/>
      <c r="BF266" s="191"/>
      <c r="BG266" s="191"/>
      <c r="BH266" s="191"/>
      <c r="BI266" s="191"/>
      <c r="BJ266" s="191"/>
      <c r="BK266" s="191"/>
      <c r="BL266" s="191"/>
      <c r="BM266" s="191"/>
      <c r="BN266" s="191"/>
      <c r="BO266" s="191"/>
      <c r="BP266" s="191"/>
      <c r="BQ266" s="191"/>
      <c r="BR266" s="191"/>
      <c r="BS266" s="191"/>
      <c r="BT266" s="191"/>
      <c r="BU266" s="191"/>
      <c r="BV266" s="191"/>
      <c r="BW266" s="191"/>
      <c r="BX266" s="191"/>
      <c r="BY266" s="191"/>
      <c r="BZ266" s="191"/>
      <c r="CA266" s="191"/>
      <c r="CB266" s="191"/>
      <c r="CC266" s="191"/>
      <c r="CD266" s="191"/>
      <c r="CE266" s="191"/>
      <c r="CF266" s="191"/>
      <c r="CG266" s="191"/>
      <c r="CH266" s="191"/>
      <c r="CI266" s="191"/>
      <c r="CJ266" s="191"/>
      <c r="CK266" s="191"/>
      <c r="CL266" s="191"/>
      <c r="CM266" s="191"/>
      <c r="CN266" s="191"/>
      <c r="CO266" s="191"/>
      <c r="CP266" s="191"/>
      <c r="CQ266" s="191"/>
      <c r="CR266" s="191"/>
      <c r="CS266" s="191"/>
      <c r="CT266" s="191"/>
      <c r="CU266" s="191"/>
      <c r="CV266" s="191"/>
      <c r="CW266" s="191"/>
      <c r="CX266" s="191"/>
      <c r="CY266" s="191"/>
      <c r="CZ266" s="191"/>
      <c r="DA266" s="191"/>
      <c r="DB266" s="191"/>
      <c r="DC266" s="191"/>
      <c r="DD266" s="191"/>
      <c r="DE266" s="191"/>
      <c r="DF266" s="191"/>
      <c r="DG266" s="191"/>
      <c r="DH266" s="191"/>
      <c r="DI266" s="191"/>
      <c r="DJ266" s="191"/>
      <c r="DK266" s="191"/>
      <c r="DL266" s="191"/>
      <c r="DM266" s="191"/>
      <c r="DN266" s="191"/>
      <c r="DO266" s="191"/>
      <c r="DP266" s="191"/>
      <c r="DQ266" s="191"/>
      <c r="DR266" s="191"/>
      <c r="DS266" s="191"/>
      <c r="DT266" s="191"/>
      <c r="DU266" s="191"/>
      <c r="DV266" s="191"/>
      <c r="DW266" s="191"/>
      <c r="DX266" s="191"/>
      <c r="DY266" s="191"/>
      <c r="DZ266" s="191"/>
      <c r="EA266" s="191"/>
      <c r="EB266" s="191"/>
      <c r="EC266" s="191"/>
      <c r="ED266" s="191"/>
    </row>
    <row r="267" spans="1:134">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c r="AB267" s="191"/>
      <c r="AC267" s="191"/>
      <c r="AD267" s="191"/>
      <c r="AE267" s="191"/>
      <c r="AF267" s="191"/>
      <c r="AG267" s="191"/>
      <c r="AH267" s="191"/>
      <c r="AI267" s="191"/>
      <c r="AJ267" s="191"/>
      <c r="AK267" s="191"/>
      <c r="AL267" s="191"/>
      <c r="AM267" s="191"/>
      <c r="AN267" s="191"/>
      <c r="AO267" s="191"/>
      <c r="AP267" s="191"/>
      <c r="AQ267" s="191"/>
      <c r="AR267" s="191"/>
      <c r="AS267" s="191"/>
      <c r="AT267" s="191"/>
      <c r="AU267" s="191"/>
      <c r="AV267" s="191"/>
      <c r="AW267" s="191"/>
      <c r="AX267" s="191"/>
      <c r="AY267" s="191"/>
      <c r="AZ267" s="191"/>
      <c r="BA267" s="191"/>
      <c r="BB267" s="191"/>
      <c r="BC267" s="191"/>
      <c r="BD267" s="191"/>
      <c r="BE267" s="191"/>
      <c r="BF267" s="191"/>
      <c r="BG267" s="191"/>
      <c r="BH267" s="191"/>
      <c r="BI267" s="191"/>
      <c r="BJ267" s="191"/>
      <c r="BK267" s="191"/>
      <c r="BL267" s="191"/>
      <c r="BM267" s="191"/>
      <c r="BN267" s="191"/>
      <c r="BO267" s="191"/>
      <c r="BP267" s="191"/>
      <c r="BQ267" s="191"/>
      <c r="BR267" s="191"/>
      <c r="BS267" s="191"/>
      <c r="BT267" s="191"/>
      <c r="BU267" s="191"/>
      <c r="BV267" s="191"/>
      <c r="BW267" s="191"/>
      <c r="BX267" s="191"/>
      <c r="BY267" s="191"/>
      <c r="BZ267" s="191"/>
      <c r="CA267" s="191"/>
      <c r="CB267" s="191"/>
      <c r="CC267" s="191"/>
      <c r="CD267" s="191"/>
      <c r="CE267" s="191"/>
      <c r="CF267" s="191"/>
      <c r="CG267" s="191"/>
      <c r="CH267" s="191"/>
      <c r="CI267" s="191"/>
      <c r="CJ267" s="191"/>
      <c r="CK267" s="191"/>
      <c r="CL267" s="191"/>
      <c r="CM267" s="191"/>
      <c r="CN267" s="191"/>
      <c r="CO267" s="191"/>
      <c r="CP267" s="191"/>
      <c r="CQ267" s="191"/>
      <c r="CR267" s="191"/>
      <c r="CS267" s="191"/>
      <c r="CT267" s="191"/>
      <c r="CU267" s="191"/>
      <c r="CV267" s="191"/>
      <c r="CW267" s="191"/>
      <c r="CX267" s="191"/>
      <c r="CY267" s="191"/>
      <c r="CZ267" s="191"/>
      <c r="DA267" s="191"/>
      <c r="DB267" s="191"/>
      <c r="DC267" s="191"/>
      <c r="DD267" s="191"/>
      <c r="DE267" s="191"/>
      <c r="DF267" s="191"/>
      <c r="DG267" s="191"/>
      <c r="DH267" s="191"/>
      <c r="DI267" s="191"/>
      <c r="DJ267" s="191"/>
      <c r="DK267" s="191"/>
      <c r="DL267" s="191"/>
      <c r="DM267" s="191"/>
      <c r="DN267" s="191"/>
      <c r="DO267" s="191"/>
      <c r="DP267" s="191"/>
      <c r="DQ267" s="191"/>
      <c r="DR267" s="191"/>
      <c r="DS267" s="191"/>
      <c r="DT267" s="191"/>
      <c r="DU267" s="191"/>
      <c r="DV267" s="191"/>
      <c r="DW267" s="191"/>
      <c r="DX267" s="191"/>
      <c r="DY267" s="191"/>
      <c r="DZ267" s="191"/>
      <c r="EA267" s="191"/>
      <c r="EB267" s="191"/>
      <c r="EC267" s="191"/>
      <c r="ED267" s="191"/>
    </row>
    <row r="268" spans="1:134">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c r="AB268" s="191"/>
      <c r="AC268" s="191"/>
      <c r="AD268" s="191"/>
      <c r="AE268" s="191"/>
      <c r="AF268" s="191"/>
      <c r="AG268" s="191"/>
      <c r="AH268" s="191"/>
      <c r="AI268" s="191"/>
      <c r="AJ268" s="191"/>
      <c r="AK268" s="191"/>
      <c r="AL268" s="191"/>
      <c r="AM268" s="191"/>
      <c r="AN268" s="191"/>
      <c r="AO268" s="191"/>
      <c r="AP268" s="191"/>
      <c r="AQ268" s="191"/>
      <c r="AR268" s="191"/>
      <c r="AS268" s="191"/>
      <c r="AT268" s="191"/>
      <c r="AU268" s="191"/>
      <c r="AV268" s="191"/>
      <c r="AW268" s="191"/>
      <c r="AX268" s="191"/>
      <c r="AY268" s="191"/>
      <c r="AZ268" s="191"/>
      <c r="BA268" s="191"/>
      <c r="BB268" s="191"/>
      <c r="BC268" s="191"/>
      <c r="BD268" s="191"/>
      <c r="BE268" s="191"/>
      <c r="BF268" s="191"/>
      <c r="BG268" s="191"/>
      <c r="BH268" s="191"/>
      <c r="BI268" s="191"/>
      <c r="BJ268" s="191"/>
      <c r="BK268" s="191"/>
      <c r="BL268" s="191"/>
      <c r="BM268" s="191"/>
      <c r="BN268" s="191"/>
      <c r="BO268" s="191"/>
      <c r="BP268" s="191"/>
      <c r="BQ268" s="191"/>
      <c r="BR268" s="191"/>
      <c r="BS268" s="191"/>
      <c r="BT268" s="191"/>
      <c r="BU268" s="191"/>
      <c r="BV268" s="191"/>
      <c r="BW268" s="191"/>
      <c r="BX268" s="191"/>
      <c r="BY268" s="191"/>
      <c r="BZ268" s="191"/>
      <c r="CA268" s="191"/>
      <c r="CB268" s="191"/>
      <c r="CC268" s="191"/>
      <c r="CD268" s="191"/>
      <c r="CE268" s="191"/>
      <c r="CF268" s="191"/>
      <c r="CG268" s="191"/>
      <c r="CH268" s="191"/>
      <c r="CI268" s="191"/>
      <c r="CJ268" s="191"/>
      <c r="CK268" s="191"/>
      <c r="CL268" s="191"/>
      <c r="CM268" s="191"/>
      <c r="CN268" s="191"/>
      <c r="CO268" s="191"/>
      <c r="CP268" s="191"/>
      <c r="CQ268" s="191"/>
      <c r="CR268" s="191"/>
      <c r="CS268" s="191"/>
      <c r="CT268" s="191"/>
      <c r="CU268" s="191"/>
      <c r="CV268" s="191"/>
      <c r="CW268" s="191"/>
      <c r="CX268" s="191"/>
      <c r="CY268" s="191"/>
      <c r="CZ268" s="191"/>
      <c r="DA268" s="191"/>
      <c r="DB268" s="191"/>
      <c r="DC268" s="191"/>
      <c r="DD268" s="191"/>
      <c r="DE268" s="191"/>
      <c r="DF268" s="191"/>
      <c r="DG268" s="191"/>
      <c r="DH268" s="191"/>
      <c r="DI268" s="191"/>
      <c r="DJ268" s="191"/>
      <c r="DK268" s="191"/>
      <c r="DL268" s="191"/>
      <c r="DM268" s="191"/>
      <c r="DN268" s="191"/>
      <c r="DO268" s="191"/>
      <c r="DP268" s="191"/>
      <c r="DQ268" s="191"/>
      <c r="DR268" s="191"/>
      <c r="DS268" s="191"/>
      <c r="DT268" s="191"/>
      <c r="DU268" s="191"/>
      <c r="DV268" s="191"/>
      <c r="DW268" s="191"/>
      <c r="DX268" s="191"/>
      <c r="DY268" s="191"/>
      <c r="DZ268" s="191"/>
      <c r="EA268" s="191"/>
      <c r="EB268" s="191"/>
      <c r="EC268" s="191"/>
      <c r="ED268" s="191"/>
    </row>
    <row r="269" spans="1:134">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c r="BM269" s="191"/>
      <c r="BN269" s="191"/>
      <c r="BO269" s="191"/>
      <c r="BP269" s="191"/>
      <c r="BQ269" s="191"/>
      <c r="BR269" s="191"/>
      <c r="BS269" s="191"/>
      <c r="BT269" s="191"/>
      <c r="BU269" s="191"/>
      <c r="BV269" s="191"/>
      <c r="BW269" s="191"/>
      <c r="BX269" s="191"/>
      <c r="BY269" s="191"/>
      <c r="BZ269" s="191"/>
      <c r="CA269" s="191"/>
      <c r="CB269" s="191"/>
      <c r="CC269" s="191"/>
      <c r="CD269" s="191"/>
      <c r="CE269" s="191"/>
      <c r="CF269" s="191"/>
      <c r="CG269" s="191"/>
      <c r="CH269" s="191"/>
      <c r="CI269" s="191"/>
      <c r="CJ269" s="191"/>
      <c r="CK269" s="191"/>
      <c r="CL269" s="191"/>
      <c r="CM269" s="191"/>
      <c r="CN269" s="191"/>
      <c r="CO269" s="191"/>
      <c r="CP269" s="191"/>
      <c r="CQ269" s="191"/>
      <c r="CR269" s="191"/>
      <c r="CS269" s="191"/>
      <c r="CT269" s="191"/>
      <c r="CU269" s="191"/>
      <c r="CV269" s="191"/>
      <c r="CW269" s="191"/>
      <c r="CX269" s="191"/>
      <c r="CY269" s="191"/>
      <c r="CZ269" s="191"/>
      <c r="DA269" s="191"/>
      <c r="DB269" s="191"/>
      <c r="DC269" s="191"/>
      <c r="DD269" s="191"/>
      <c r="DE269" s="191"/>
      <c r="DF269" s="191"/>
      <c r="DG269" s="191"/>
      <c r="DH269" s="191"/>
      <c r="DI269" s="191"/>
      <c r="DJ269" s="191"/>
      <c r="DK269" s="191"/>
      <c r="DL269" s="191"/>
      <c r="DM269" s="191"/>
      <c r="DN269" s="191"/>
      <c r="DO269" s="191"/>
      <c r="DP269" s="191"/>
      <c r="DQ269" s="191"/>
      <c r="DR269" s="191"/>
      <c r="DS269" s="191"/>
      <c r="DT269" s="191"/>
      <c r="DU269" s="191"/>
      <c r="DV269" s="191"/>
      <c r="DW269" s="191"/>
      <c r="DX269" s="191"/>
      <c r="DY269" s="191"/>
      <c r="DZ269" s="191"/>
      <c r="EA269" s="191"/>
      <c r="EB269" s="191"/>
      <c r="EC269" s="191"/>
      <c r="ED269" s="191"/>
    </row>
    <row r="270" spans="1:134">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c r="BM270" s="191"/>
      <c r="BN270" s="191"/>
      <c r="BO270" s="191"/>
      <c r="BP270" s="191"/>
      <c r="BQ270" s="191"/>
      <c r="BR270" s="191"/>
      <c r="BS270" s="191"/>
      <c r="BT270" s="191"/>
      <c r="BU270" s="191"/>
      <c r="BV270" s="191"/>
      <c r="BW270" s="191"/>
      <c r="BX270" s="191"/>
      <c r="BY270" s="191"/>
      <c r="BZ270" s="191"/>
      <c r="CA270" s="191"/>
      <c r="CB270" s="191"/>
      <c r="CC270" s="191"/>
      <c r="CD270" s="191"/>
      <c r="CE270" s="191"/>
      <c r="CF270" s="191"/>
      <c r="CG270" s="191"/>
      <c r="CH270" s="191"/>
      <c r="CI270" s="191"/>
      <c r="CJ270" s="191"/>
      <c r="CK270" s="191"/>
      <c r="CL270" s="191"/>
      <c r="CM270" s="191"/>
      <c r="CN270" s="191"/>
      <c r="CO270" s="191"/>
      <c r="CP270" s="191"/>
      <c r="CQ270" s="191"/>
      <c r="CR270" s="191"/>
      <c r="CS270" s="191"/>
      <c r="CT270" s="191"/>
      <c r="CU270" s="191"/>
      <c r="CV270" s="191"/>
      <c r="CW270" s="191"/>
      <c r="CX270" s="191"/>
      <c r="CY270" s="191"/>
      <c r="CZ270" s="191"/>
      <c r="DA270" s="191"/>
      <c r="DB270" s="191"/>
      <c r="DC270" s="191"/>
      <c r="DD270" s="191"/>
      <c r="DE270" s="191"/>
      <c r="DF270" s="191"/>
      <c r="DG270" s="191"/>
      <c r="DH270" s="191"/>
      <c r="DI270" s="191"/>
      <c r="DJ270" s="191"/>
      <c r="DK270" s="191"/>
      <c r="DL270" s="191"/>
      <c r="DM270" s="191"/>
      <c r="DN270" s="191"/>
      <c r="DO270" s="191"/>
      <c r="DP270" s="191"/>
      <c r="DQ270" s="191"/>
      <c r="DR270" s="191"/>
      <c r="DS270" s="191"/>
      <c r="DT270" s="191"/>
      <c r="DU270" s="191"/>
      <c r="DV270" s="191"/>
      <c r="DW270" s="191"/>
      <c r="DX270" s="191"/>
      <c r="DY270" s="191"/>
      <c r="DZ270" s="191"/>
      <c r="EA270" s="191"/>
      <c r="EB270" s="191"/>
      <c r="EC270" s="191"/>
      <c r="ED270" s="191"/>
    </row>
    <row r="271" spans="1:134">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c r="BM271" s="191"/>
      <c r="BN271" s="191"/>
      <c r="BO271" s="191"/>
      <c r="BP271" s="191"/>
      <c r="BQ271" s="191"/>
      <c r="BR271" s="191"/>
      <c r="BS271" s="191"/>
      <c r="BT271" s="191"/>
      <c r="BU271" s="191"/>
      <c r="BV271" s="191"/>
      <c r="BW271" s="191"/>
      <c r="BX271" s="191"/>
      <c r="BY271" s="191"/>
      <c r="BZ271" s="191"/>
      <c r="CA271" s="191"/>
      <c r="CB271" s="191"/>
      <c r="CC271" s="191"/>
      <c r="CD271" s="191"/>
      <c r="CE271" s="191"/>
      <c r="CF271" s="191"/>
      <c r="CG271" s="191"/>
      <c r="CH271" s="191"/>
      <c r="CI271" s="191"/>
      <c r="CJ271" s="191"/>
      <c r="CK271" s="191"/>
      <c r="CL271" s="191"/>
      <c r="CM271" s="191"/>
      <c r="CN271" s="191"/>
      <c r="CO271" s="191"/>
      <c r="CP271" s="191"/>
      <c r="CQ271" s="191"/>
      <c r="CR271" s="191"/>
      <c r="CS271" s="191"/>
      <c r="CT271" s="191"/>
      <c r="CU271" s="191"/>
      <c r="CV271" s="191"/>
      <c r="CW271" s="191"/>
      <c r="CX271" s="191"/>
      <c r="CY271" s="191"/>
      <c r="CZ271" s="191"/>
      <c r="DA271" s="191"/>
      <c r="DB271" s="191"/>
      <c r="DC271" s="191"/>
      <c r="DD271" s="191"/>
      <c r="DE271" s="191"/>
      <c r="DF271" s="191"/>
      <c r="DG271" s="191"/>
      <c r="DH271" s="191"/>
      <c r="DI271" s="191"/>
      <c r="DJ271" s="191"/>
      <c r="DK271" s="191"/>
      <c r="DL271" s="191"/>
      <c r="DM271" s="191"/>
      <c r="DN271" s="191"/>
      <c r="DO271" s="191"/>
      <c r="DP271" s="191"/>
      <c r="DQ271" s="191"/>
      <c r="DR271" s="191"/>
      <c r="DS271" s="191"/>
      <c r="DT271" s="191"/>
      <c r="DU271" s="191"/>
      <c r="DV271" s="191"/>
      <c r="DW271" s="191"/>
      <c r="DX271" s="191"/>
      <c r="DY271" s="191"/>
      <c r="DZ271" s="191"/>
      <c r="EA271" s="191"/>
      <c r="EB271" s="191"/>
      <c r="EC271" s="191"/>
      <c r="ED271" s="191"/>
    </row>
    <row r="272" spans="1:134">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c r="BM272" s="191"/>
      <c r="BN272" s="191"/>
      <c r="BO272" s="191"/>
      <c r="BP272" s="191"/>
      <c r="BQ272" s="191"/>
      <c r="BR272" s="191"/>
      <c r="BS272" s="191"/>
      <c r="BT272" s="191"/>
      <c r="BU272" s="191"/>
      <c r="BV272" s="191"/>
      <c r="BW272" s="191"/>
      <c r="BX272" s="191"/>
      <c r="BY272" s="191"/>
      <c r="BZ272" s="191"/>
      <c r="CA272" s="191"/>
      <c r="CB272" s="191"/>
      <c r="CC272" s="191"/>
      <c r="CD272" s="191"/>
      <c r="CE272" s="191"/>
      <c r="CF272" s="191"/>
      <c r="CG272" s="191"/>
      <c r="CH272" s="191"/>
      <c r="CI272" s="191"/>
      <c r="CJ272" s="191"/>
      <c r="CK272" s="191"/>
      <c r="CL272" s="191"/>
      <c r="CM272" s="191"/>
      <c r="CN272" s="191"/>
      <c r="CO272" s="191"/>
      <c r="CP272" s="191"/>
      <c r="CQ272" s="191"/>
      <c r="CR272" s="191"/>
      <c r="CS272" s="191"/>
      <c r="CT272" s="191"/>
      <c r="CU272" s="191"/>
      <c r="CV272" s="191"/>
      <c r="CW272" s="191"/>
      <c r="CX272" s="191"/>
      <c r="CY272" s="191"/>
      <c r="CZ272" s="191"/>
      <c r="DA272" s="191"/>
      <c r="DB272" s="191"/>
      <c r="DC272" s="191"/>
      <c r="DD272" s="191"/>
      <c r="DE272" s="191"/>
      <c r="DF272" s="191"/>
      <c r="DG272" s="191"/>
      <c r="DH272" s="191"/>
      <c r="DI272" s="191"/>
      <c r="DJ272" s="191"/>
      <c r="DK272" s="191"/>
      <c r="DL272" s="191"/>
      <c r="DM272" s="191"/>
      <c r="DN272" s="191"/>
      <c r="DO272" s="191"/>
      <c r="DP272" s="191"/>
      <c r="DQ272" s="191"/>
      <c r="DR272" s="191"/>
      <c r="DS272" s="191"/>
      <c r="DT272" s="191"/>
      <c r="DU272" s="191"/>
      <c r="DV272" s="191"/>
      <c r="DW272" s="191"/>
      <c r="DX272" s="191"/>
      <c r="DY272" s="191"/>
      <c r="DZ272" s="191"/>
      <c r="EA272" s="191"/>
      <c r="EB272" s="191"/>
      <c r="EC272" s="191"/>
      <c r="ED272" s="191"/>
    </row>
    <row r="273" spans="1:134">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c r="BM273" s="191"/>
      <c r="BN273" s="191"/>
      <c r="BO273" s="191"/>
      <c r="BP273" s="191"/>
      <c r="BQ273" s="191"/>
      <c r="BR273" s="191"/>
      <c r="BS273" s="191"/>
      <c r="BT273" s="191"/>
      <c r="BU273" s="191"/>
      <c r="BV273" s="191"/>
      <c r="BW273" s="191"/>
      <c r="BX273" s="191"/>
      <c r="BY273" s="191"/>
      <c r="BZ273" s="191"/>
      <c r="CA273" s="191"/>
      <c r="CB273" s="191"/>
      <c r="CC273" s="191"/>
      <c r="CD273" s="191"/>
      <c r="CE273" s="191"/>
      <c r="CF273" s="191"/>
      <c r="CG273" s="191"/>
      <c r="CH273" s="191"/>
      <c r="CI273" s="191"/>
      <c r="CJ273" s="191"/>
      <c r="CK273" s="191"/>
      <c r="CL273" s="191"/>
      <c r="CM273" s="191"/>
      <c r="CN273" s="191"/>
      <c r="CO273" s="191"/>
      <c r="CP273" s="191"/>
      <c r="CQ273" s="191"/>
      <c r="CR273" s="191"/>
      <c r="CS273" s="191"/>
      <c r="CT273" s="191"/>
      <c r="CU273" s="191"/>
      <c r="CV273" s="191"/>
      <c r="CW273" s="191"/>
      <c r="CX273" s="191"/>
      <c r="CY273" s="191"/>
      <c r="CZ273" s="191"/>
      <c r="DA273" s="191"/>
      <c r="DB273" s="191"/>
      <c r="DC273" s="191"/>
      <c r="DD273" s="191"/>
      <c r="DE273" s="191"/>
      <c r="DF273" s="191"/>
      <c r="DG273" s="191"/>
      <c r="DH273" s="191"/>
      <c r="DI273" s="191"/>
      <c r="DJ273" s="191"/>
      <c r="DK273" s="191"/>
      <c r="DL273" s="191"/>
      <c r="DM273" s="191"/>
      <c r="DN273" s="191"/>
      <c r="DO273" s="191"/>
      <c r="DP273" s="191"/>
      <c r="DQ273" s="191"/>
      <c r="DR273" s="191"/>
      <c r="DS273" s="191"/>
      <c r="DT273" s="191"/>
      <c r="DU273" s="191"/>
      <c r="DV273" s="191"/>
      <c r="DW273" s="191"/>
      <c r="DX273" s="191"/>
      <c r="DY273" s="191"/>
      <c r="DZ273" s="191"/>
      <c r="EA273" s="191"/>
      <c r="EB273" s="191"/>
      <c r="EC273" s="191"/>
      <c r="ED273" s="191"/>
    </row>
    <row r="274" spans="1:134">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c r="BM274" s="191"/>
      <c r="BN274" s="191"/>
      <c r="BO274" s="191"/>
      <c r="BP274" s="191"/>
      <c r="BQ274" s="191"/>
      <c r="BR274" s="191"/>
      <c r="BS274" s="191"/>
      <c r="BT274" s="191"/>
      <c r="BU274" s="191"/>
      <c r="BV274" s="191"/>
      <c r="BW274" s="191"/>
      <c r="BX274" s="191"/>
      <c r="BY274" s="191"/>
      <c r="BZ274" s="191"/>
      <c r="CA274" s="191"/>
      <c r="CB274" s="191"/>
      <c r="CC274" s="191"/>
      <c r="CD274" s="191"/>
      <c r="CE274" s="191"/>
      <c r="CF274" s="191"/>
      <c r="CG274" s="191"/>
      <c r="CH274" s="191"/>
      <c r="CI274" s="191"/>
      <c r="CJ274" s="191"/>
      <c r="CK274" s="191"/>
      <c r="CL274" s="191"/>
      <c r="CM274" s="191"/>
      <c r="CN274" s="191"/>
      <c r="CO274" s="191"/>
      <c r="CP274" s="191"/>
      <c r="CQ274" s="191"/>
      <c r="CR274" s="191"/>
      <c r="CS274" s="191"/>
      <c r="CT274" s="191"/>
      <c r="CU274" s="191"/>
      <c r="CV274" s="191"/>
      <c r="CW274" s="191"/>
      <c r="CX274" s="191"/>
      <c r="CY274" s="191"/>
      <c r="CZ274" s="191"/>
      <c r="DA274" s="191"/>
      <c r="DB274" s="191"/>
      <c r="DC274" s="191"/>
      <c r="DD274" s="191"/>
      <c r="DE274" s="191"/>
      <c r="DF274" s="191"/>
      <c r="DG274" s="191"/>
      <c r="DH274" s="191"/>
      <c r="DI274" s="191"/>
      <c r="DJ274" s="191"/>
      <c r="DK274" s="191"/>
      <c r="DL274" s="191"/>
      <c r="DM274" s="191"/>
      <c r="DN274" s="191"/>
      <c r="DO274" s="191"/>
      <c r="DP274" s="191"/>
      <c r="DQ274" s="191"/>
      <c r="DR274" s="191"/>
      <c r="DS274" s="191"/>
      <c r="DT274" s="191"/>
      <c r="DU274" s="191"/>
      <c r="DV274" s="191"/>
      <c r="DW274" s="191"/>
      <c r="DX274" s="191"/>
      <c r="DY274" s="191"/>
      <c r="DZ274" s="191"/>
      <c r="EA274" s="191"/>
      <c r="EB274" s="191"/>
      <c r="EC274" s="191"/>
      <c r="ED274" s="191"/>
    </row>
    <row r="275" spans="1:134">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c r="BM275" s="191"/>
      <c r="BN275" s="191"/>
      <c r="BO275" s="191"/>
      <c r="BP275" s="191"/>
      <c r="BQ275" s="191"/>
      <c r="BR275" s="191"/>
      <c r="BS275" s="191"/>
      <c r="BT275" s="191"/>
      <c r="BU275" s="191"/>
      <c r="BV275" s="191"/>
      <c r="BW275" s="191"/>
      <c r="BX275" s="191"/>
      <c r="BY275" s="191"/>
      <c r="BZ275" s="191"/>
      <c r="CA275" s="191"/>
      <c r="CB275" s="191"/>
      <c r="CC275" s="191"/>
      <c r="CD275" s="191"/>
      <c r="CE275" s="191"/>
      <c r="CF275" s="191"/>
      <c r="CG275" s="191"/>
      <c r="CH275" s="191"/>
      <c r="CI275" s="191"/>
      <c r="CJ275" s="191"/>
      <c r="CK275" s="191"/>
      <c r="CL275" s="191"/>
      <c r="CM275" s="191"/>
      <c r="CN275" s="191"/>
      <c r="CO275" s="191"/>
      <c r="CP275" s="191"/>
      <c r="CQ275" s="191"/>
      <c r="CR275" s="191"/>
      <c r="CS275" s="191"/>
      <c r="CT275" s="191"/>
      <c r="CU275" s="191"/>
      <c r="CV275" s="191"/>
      <c r="CW275" s="191"/>
      <c r="CX275" s="191"/>
      <c r="CY275" s="191"/>
      <c r="CZ275" s="191"/>
      <c r="DA275" s="191"/>
      <c r="DB275" s="191"/>
      <c r="DC275" s="191"/>
      <c r="DD275" s="191"/>
      <c r="DE275" s="191"/>
      <c r="DF275" s="191"/>
      <c r="DG275" s="191"/>
      <c r="DH275" s="191"/>
      <c r="DI275" s="191"/>
      <c r="DJ275" s="191"/>
      <c r="DK275" s="191"/>
      <c r="DL275" s="191"/>
      <c r="DM275" s="191"/>
      <c r="DN275" s="191"/>
      <c r="DO275" s="191"/>
      <c r="DP275" s="191"/>
      <c r="DQ275" s="191"/>
      <c r="DR275" s="191"/>
      <c r="DS275" s="191"/>
      <c r="DT275" s="191"/>
      <c r="DU275" s="191"/>
      <c r="DV275" s="191"/>
      <c r="DW275" s="191"/>
      <c r="DX275" s="191"/>
      <c r="DY275" s="191"/>
      <c r="DZ275" s="191"/>
      <c r="EA275" s="191"/>
      <c r="EB275" s="191"/>
      <c r="EC275" s="191"/>
      <c r="ED275" s="191"/>
    </row>
    <row r="276" spans="1:134">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row>
    <row r="277" spans="1:134">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c r="BM277" s="191"/>
      <c r="BN277" s="191"/>
      <c r="BO277" s="191"/>
      <c r="BP277" s="191"/>
      <c r="BQ277" s="191"/>
      <c r="BR277" s="191"/>
      <c r="BS277" s="191"/>
      <c r="BT277" s="191"/>
      <c r="BU277" s="191"/>
      <c r="BV277" s="191"/>
      <c r="BW277" s="191"/>
      <c r="BX277" s="191"/>
      <c r="BY277" s="191"/>
      <c r="BZ277" s="191"/>
      <c r="CA277" s="191"/>
      <c r="CB277" s="191"/>
      <c r="CC277" s="191"/>
      <c r="CD277" s="191"/>
      <c r="CE277" s="191"/>
      <c r="CF277" s="191"/>
      <c r="CG277" s="191"/>
      <c r="CH277" s="191"/>
      <c r="CI277" s="191"/>
      <c r="CJ277" s="191"/>
      <c r="CK277" s="191"/>
      <c r="CL277" s="191"/>
      <c r="CM277" s="191"/>
      <c r="CN277" s="191"/>
      <c r="CO277" s="191"/>
      <c r="CP277" s="191"/>
      <c r="CQ277" s="191"/>
      <c r="CR277" s="191"/>
      <c r="CS277" s="191"/>
      <c r="CT277" s="191"/>
      <c r="CU277" s="191"/>
      <c r="CV277" s="191"/>
      <c r="CW277" s="191"/>
      <c r="CX277" s="191"/>
      <c r="CY277" s="191"/>
      <c r="CZ277" s="191"/>
      <c r="DA277" s="191"/>
      <c r="DB277" s="191"/>
      <c r="DC277" s="191"/>
      <c r="DD277" s="191"/>
      <c r="DE277" s="191"/>
      <c r="DF277" s="191"/>
      <c r="DG277" s="191"/>
      <c r="DH277" s="191"/>
      <c r="DI277" s="191"/>
      <c r="DJ277" s="191"/>
      <c r="DK277" s="191"/>
      <c r="DL277" s="191"/>
      <c r="DM277" s="191"/>
      <c r="DN277" s="191"/>
      <c r="DO277" s="191"/>
      <c r="DP277" s="191"/>
      <c r="DQ277" s="191"/>
      <c r="DR277" s="191"/>
      <c r="DS277" s="191"/>
      <c r="DT277" s="191"/>
      <c r="DU277" s="191"/>
      <c r="DV277" s="191"/>
      <c r="DW277" s="191"/>
      <c r="DX277" s="191"/>
      <c r="DY277" s="191"/>
      <c r="DZ277" s="191"/>
      <c r="EA277" s="191"/>
      <c r="EB277" s="191"/>
      <c r="EC277" s="191"/>
      <c r="ED277" s="191"/>
    </row>
    <row r="278" spans="1:134">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c r="BM278" s="191"/>
      <c r="BN278" s="191"/>
      <c r="BO278" s="191"/>
      <c r="BP278" s="191"/>
      <c r="BQ278" s="191"/>
      <c r="BR278" s="191"/>
      <c r="BS278" s="191"/>
      <c r="BT278" s="191"/>
      <c r="BU278" s="191"/>
      <c r="BV278" s="191"/>
      <c r="BW278" s="191"/>
      <c r="BX278" s="191"/>
      <c r="BY278" s="191"/>
      <c r="BZ278" s="191"/>
      <c r="CA278" s="191"/>
      <c r="CB278" s="191"/>
      <c r="CC278" s="191"/>
      <c r="CD278" s="191"/>
      <c r="CE278" s="191"/>
      <c r="CF278" s="191"/>
      <c r="CG278" s="191"/>
      <c r="CH278" s="191"/>
      <c r="CI278" s="191"/>
      <c r="CJ278" s="191"/>
      <c r="CK278" s="191"/>
      <c r="CL278" s="191"/>
      <c r="CM278" s="191"/>
      <c r="CN278" s="191"/>
      <c r="CO278" s="191"/>
      <c r="CP278" s="191"/>
      <c r="CQ278" s="191"/>
      <c r="CR278" s="191"/>
      <c r="CS278" s="191"/>
      <c r="CT278" s="191"/>
      <c r="CU278" s="191"/>
      <c r="CV278" s="191"/>
      <c r="CW278" s="191"/>
      <c r="CX278" s="191"/>
      <c r="CY278" s="191"/>
      <c r="CZ278" s="191"/>
      <c r="DA278" s="191"/>
      <c r="DB278" s="191"/>
      <c r="DC278" s="191"/>
      <c r="DD278" s="191"/>
      <c r="DE278" s="191"/>
      <c r="DF278" s="191"/>
      <c r="DG278" s="191"/>
      <c r="DH278" s="191"/>
      <c r="DI278" s="191"/>
      <c r="DJ278" s="191"/>
      <c r="DK278" s="191"/>
      <c r="DL278" s="191"/>
      <c r="DM278" s="191"/>
      <c r="DN278" s="191"/>
      <c r="DO278" s="191"/>
      <c r="DP278" s="191"/>
      <c r="DQ278" s="191"/>
      <c r="DR278" s="191"/>
      <c r="DS278" s="191"/>
      <c r="DT278" s="191"/>
      <c r="DU278" s="191"/>
      <c r="DV278" s="191"/>
      <c r="DW278" s="191"/>
      <c r="DX278" s="191"/>
      <c r="DY278" s="191"/>
      <c r="DZ278" s="191"/>
      <c r="EA278" s="191"/>
      <c r="EB278" s="191"/>
      <c r="EC278" s="191"/>
      <c r="ED278" s="191"/>
    </row>
    <row r="279" spans="1:134">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c r="BM279" s="191"/>
      <c r="BN279" s="191"/>
      <c r="BO279" s="191"/>
      <c r="BP279" s="191"/>
      <c r="BQ279" s="191"/>
      <c r="BR279" s="191"/>
      <c r="BS279" s="191"/>
      <c r="BT279" s="191"/>
      <c r="BU279" s="191"/>
      <c r="BV279" s="191"/>
      <c r="BW279" s="191"/>
      <c r="BX279" s="191"/>
      <c r="BY279" s="191"/>
      <c r="BZ279" s="191"/>
      <c r="CA279" s="191"/>
      <c r="CB279" s="191"/>
      <c r="CC279" s="191"/>
      <c r="CD279" s="191"/>
      <c r="CE279" s="191"/>
      <c r="CF279" s="191"/>
      <c r="CG279" s="191"/>
      <c r="CH279" s="191"/>
      <c r="CI279" s="191"/>
      <c r="CJ279" s="191"/>
      <c r="CK279" s="191"/>
      <c r="CL279" s="191"/>
      <c r="CM279" s="191"/>
      <c r="CN279" s="191"/>
      <c r="CO279" s="191"/>
      <c r="CP279" s="191"/>
      <c r="CQ279" s="191"/>
      <c r="CR279" s="191"/>
      <c r="CS279" s="191"/>
      <c r="CT279" s="191"/>
      <c r="CU279" s="191"/>
      <c r="CV279" s="191"/>
      <c r="CW279" s="191"/>
      <c r="CX279" s="191"/>
      <c r="CY279" s="191"/>
      <c r="CZ279" s="191"/>
      <c r="DA279" s="191"/>
      <c r="DB279" s="191"/>
      <c r="DC279" s="191"/>
      <c r="DD279" s="191"/>
      <c r="DE279" s="191"/>
      <c r="DF279" s="191"/>
      <c r="DG279" s="191"/>
      <c r="DH279" s="191"/>
      <c r="DI279" s="191"/>
      <c r="DJ279" s="191"/>
      <c r="DK279" s="191"/>
      <c r="DL279" s="191"/>
      <c r="DM279" s="191"/>
      <c r="DN279" s="191"/>
      <c r="DO279" s="191"/>
      <c r="DP279" s="191"/>
      <c r="DQ279" s="191"/>
      <c r="DR279" s="191"/>
      <c r="DS279" s="191"/>
      <c r="DT279" s="191"/>
      <c r="DU279" s="191"/>
      <c r="DV279" s="191"/>
      <c r="DW279" s="191"/>
      <c r="DX279" s="191"/>
      <c r="DY279" s="191"/>
      <c r="DZ279" s="191"/>
      <c r="EA279" s="191"/>
      <c r="EB279" s="191"/>
      <c r="EC279" s="191"/>
      <c r="ED279" s="191"/>
    </row>
    <row r="280" spans="1:134">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c r="BM280" s="191"/>
      <c r="BN280" s="191"/>
      <c r="BO280" s="191"/>
      <c r="BP280" s="191"/>
      <c r="BQ280" s="191"/>
      <c r="BR280" s="191"/>
      <c r="BS280" s="191"/>
      <c r="BT280" s="191"/>
      <c r="BU280" s="191"/>
      <c r="BV280" s="191"/>
      <c r="BW280" s="191"/>
      <c r="BX280" s="191"/>
      <c r="BY280" s="191"/>
      <c r="BZ280" s="191"/>
      <c r="CA280" s="191"/>
      <c r="CB280" s="191"/>
      <c r="CC280" s="191"/>
      <c r="CD280" s="191"/>
      <c r="CE280" s="191"/>
      <c r="CF280" s="191"/>
      <c r="CG280" s="191"/>
      <c r="CH280" s="191"/>
      <c r="CI280" s="191"/>
      <c r="CJ280" s="191"/>
      <c r="CK280" s="191"/>
      <c r="CL280" s="191"/>
      <c r="CM280" s="191"/>
      <c r="CN280" s="191"/>
      <c r="CO280" s="191"/>
      <c r="CP280" s="191"/>
      <c r="CQ280" s="191"/>
      <c r="CR280" s="191"/>
      <c r="CS280" s="191"/>
      <c r="CT280" s="191"/>
      <c r="CU280" s="191"/>
      <c r="CV280" s="191"/>
      <c r="CW280" s="191"/>
      <c r="CX280" s="191"/>
      <c r="CY280" s="191"/>
      <c r="CZ280" s="191"/>
      <c r="DA280" s="191"/>
      <c r="DB280" s="191"/>
      <c r="DC280" s="191"/>
      <c r="DD280" s="191"/>
      <c r="DE280" s="191"/>
      <c r="DF280" s="191"/>
      <c r="DG280" s="191"/>
      <c r="DH280" s="191"/>
      <c r="DI280" s="191"/>
      <c r="DJ280" s="191"/>
      <c r="DK280" s="191"/>
      <c r="DL280" s="191"/>
      <c r="DM280" s="191"/>
      <c r="DN280" s="191"/>
      <c r="DO280" s="191"/>
      <c r="DP280" s="191"/>
      <c r="DQ280" s="191"/>
      <c r="DR280" s="191"/>
      <c r="DS280" s="191"/>
      <c r="DT280" s="191"/>
      <c r="DU280" s="191"/>
      <c r="DV280" s="191"/>
      <c r="DW280" s="191"/>
      <c r="DX280" s="191"/>
      <c r="DY280" s="191"/>
      <c r="DZ280" s="191"/>
      <c r="EA280" s="191"/>
      <c r="EB280" s="191"/>
      <c r="EC280" s="191"/>
      <c r="ED280" s="191"/>
    </row>
    <row r="281" spans="1:134">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c r="BM281" s="191"/>
      <c r="BN281" s="191"/>
      <c r="BO281" s="191"/>
      <c r="BP281" s="191"/>
      <c r="BQ281" s="191"/>
      <c r="BR281" s="191"/>
      <c r="BS281" s="191"/>
      <c r="BT281" s="191"/>
      <c r="BU281" s="191"/>
      <c r="BV281" s="191"/>
      <c r="BW281" s="191"/>
      <c r="BX281" s="191"/>
      <c r="BY281" s="191"/>
      <c r="BZ281" s="191"/>
      <c r="CA281" s="191"/>
      <c r="CB281" s="191"/>
      <c r="CC281" s="191"/>
      <c r="CD281" s="191"/>
      <c r="CE281" s="191"/>
      <c r="CF281" s="191"/>
      <c r="CG281" s="191"/>
      <c r="CH281" s="191"/>
      <c r="CI281" s="191"/>
      <c r="CJ281" s="191"/>
      <c r="CK281" s="191"/>
      <c r="CL281" s="191"/>
      <c r="CM281" s="191"/>
      <c r="CN281" s="191"/>
      <c r="CO281" s="191"/>
      <c r="CP281" s="191"/>
      <c r="CQ281" s="191"/>
      <c r="CR281" s="191"/>
      <c r="CS281" s="191"/>
      <c r="CT281" s="191"/>
      <c r="CU281" s="191"/>
      <c r="CV281" s="191"/>
      <c r="CW281" s="191"/>
      <c r="CX281" s="191"/>
      <c r="CY281" s="191"/>
      <c r="CZ281" s="191"/>
      <c r="DA281" s="191"/>
      <c r="DB281" s="191"/>
      <c r="DC281" s="191"/>
      <c r="DD281" s="191"/>
      <c r="DE281" s="191"/>
      <c r="DF281" s="191"/>
      <c r="DG281" s="191"/>
      <c r="DH281" s="191"/>
      <c r="DI281" s="191"/>
      <c r="DJ281" s="191"/>
      <c r="DK281" s="191"/>
      <c r="DL281" s="191"/>
      <c r="DM281" s="191"/>
      <c r="DN281" s="191"/>
      <c r="DO281" s="191"/>
      <c r="DP281" s="191"/>
      <c r="DQ281" s="191"/>
      <c r="DR281" s="191"/>
      <c r="DS281" s="191"/>
      <c r="DT281" s="191"/>
      <c r="DU281" s="191"/>
      <c r="DV281" s="191"/>
      <c r="DW281" s="191"/>
      <c r="DX281" s="191"/>
      <c r="DY281" s="191"/>
      <c r="DZ281" s="191"/>
      <c r="EA281" s="191"/>
      <c r="EB281" s="191"/>
      <c r="EC281" s="191"/>
      <c r="ED281" s="191"/>
    </row>
    <row r="282" spans="1:134">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c r="BM282" s="191"/>
      <c r="BN282" s="191"/>
      <c r="BO282" s="191"/>
      <c r="BP282" s="191"/>
      <c r="BQ282" s="191"/>
      <c r="BR282" s="191"/>
      <c r="BS282" s="191"/>
      <c r="BT282" s="191"/>
      <c r="BU282" s="191"/>
      <c r="BV282" s="191"/>
      <c r="BW282" s="191"/>
      <c r="BX282" s="191"/>
      <c r="BY282" s="191"/>
      <c r="BZ282" s="191"/>
      <c r="CA282" s="191"/>
      <c r="CB282" s="191"/>
      <c r="CC282" s="191"/>
      <c r="CD282" s="191"/>
      <c r="CE282" s="191"/>
      <c r="CF282" s="191"/>
      <c r="CG282" s="191"/>
      <c r="CH282" s="191"/>
      <c r="CI282" s="191"/>
      <c r="CJ282" s="191"/>
      <c r="CK282" s="191"/>
      <c r="CL282" s="191"/>
      <c r="CM282" s="191"/>
      <c r="CN282" s="191"/>
      <c r="CO282" s="191"/>
      <c r="CP282" s="191"/>
      <c r="CQ282" s="191"/>
      <c r="CR282" s="191"/>
      <c r="CS282" s="191"/>
      <c r="CT282" s="191"/>
      <c r="CU282" s="191"/>
      <c r="CV282" s="191"/>
      <c r="CW282" s="191"/>
      <c r="CX282" s="191"/>
      <c r="CY282" s="191"/>
      <c r="CZ282" s="191"/>
      <c r="DA282" s="191"/>
      <c r="DB282" s="191"/>
      <c r="DC282" s="191"/>
      <c r="DD282" s="191"/>
      <c r="DE282" s="191"/>
      <c r="DF282" s="191"/>
      <c r="DG282" s="191"/>
      <c r="DH282" s="191"/>
      <c r="DI282" s="191"/>
      <c r="DJ282" s="191"/>
      <c r="DK282" s="191"/>
      <c r="DL282" s="191"/>
      <c r="DM282" s="191"/>
      <c r="DN282" s="191"/>
      <c r="DO282" s="191"/>
      <c r="DP282" s="191"/>
      <c r="DQ282" s="191"/>
      <c r="DR282" s="191"/>
      <c r="DS282" s="191"/>
      <c r="DT282" s="191"/>
      <c r="DU282" s="191"/>
      <c r="DV282" s="191"/>
      <c r="DW282" s="191"/>
      <c r="DX282" s="191"/>
      <c r="DY282" s="191"/>
      <c r="DZ282" s="191"/>
      <c r="EA282" s="191"/>
      <c r="EB282" s="191"/>
      <c r="EC282" s="191"/>
      <c r="ED282" s="191"/>
    </row>
    <row r="283" spans="1:134">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1"/>
      <c r="BR283" s="191"/>
      <c r="BS283" s="191"/>
      <c r="BT283" s="191"/>
      <c r="BU283" s="191"/>
      <c r="BV283" s="191"/>
      <c r="BW283" s="191"/>
      <c r="BX283" s="191"/>
      <c r="BY283" s="191"/>
      <c r="BZ283" s="191"/>
      <c r="CA283" s="191"/>
      <c r="CB283" s="191"/>
      <c r="CC283" s="191"/>
      <c r="CD283" s="191"/>
      <c r="CE283" s="191"/>
      <c r="CF283" s="191"/>
      <c r="CG283" s="191"/>
      <c r="CH283" s="191"/>
      <c r="CI283" s="191"/>
      <c r="CJ283" s="191"/>
      <c r="CK283" s="191"/>
      <c r="CL283" s="191"/>
      <c r="CM283" s="191"/>
      <c r="CN283" s="191"/>
      <c r="CO283" s="191"/>
      <c r="CP283" s="191"/>
      <c r="CQ283" s="191"/>
      <c r="CR283" s="191"/>
      <c r="CS283" s="191"/>
      <c r="CT283" s="191"/>
      <c r="CU283" s="191"/>
      <c r="CV283" s="191"/>
      <c r="CW283" s="191"/>
      <c r="CX283" s="191"/>
      <c r="CY283" s="191"/>
      <c r="CZ283" s="191"/>
      <c r="DA283" s="191"/>
      <c r="DB283" s="191"/>
      <c r="DC283" s="191"/>
      <c r="DD283" s="191"/>
      <c r="DE283" s="191"/>
      <c r="DF283" s="191"/>
      <c r="DG283" s="191"/>
      <c r="DH283" s="191"/>
      <c r="DI283" s="191"/>
      <c r="DJ283" s="191"/>
      <c r="DK283" s="191"/>
      <c r="DL283" s="191"/>
      <c r="DM283" s="191"/>
      <c r="DN283" s="191"/>
      <c r="DO283" s="191"/>
      <c r="DP283" s="191"/>
      <c r="DQ283" s="191"/>
      <c r="DR283" s="191"/>
      <c r="DS283" s="191"/>
      <c r="DT283" s="191"/>
      <c r="DU283" s="191"/>
      <c r="DV283" s="191"/>
      <c r="DW283" s="191"/>
      <c r="DX283" s="191"/>
      <c r="DY283" s="191"/>
      <c r="DZ283" s="191"/>
      <c r="EA283" s="191"/>
      <c r="EB283" s="191"/>
      <c r="EC283" s="191"/>
      <c r="ED283" s="191"/>
    </row>
    <row r="284" spans="1:134">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c r="BM284" s="191"/>
      <c r="BN284" s="191"/>
      <c r="BO284" s="191"/>
      <c r="BP284" s="191"/>
      <c r="BQ284" s="191"/>
      <c r="BR284" s="191"/>
      <c r="BS284" s="191"/>
      <c r="BT284" s="191"/>
      <c r="BU284" s="191"/>
      <c r="BV284" s="191"/>
      <c r="BW284" s="191"/>
      <c r="BX284" s="191"/>
      <c r="BY284" s="191"/>
      <c r="BZ284" s="191"/>
      <c r="CA284" s="191"/>
      <c r="CB284" s="191"/>
      <c r="CC284" s="191"/>
      <c r="CD284" s="191"/>
      <c r="CE284" s="191"/>
      <c r="CF284" s="191"/>
      <c r="CG284" s="191"/>
      <c r="CH284" s="191"/>
      <c r="CI284" s="191"/>
      <c r="CJ284" s="191"/>
      <c r="CK284" s="191"/>
      <c r="CL284" s="191"/>
      <c r="CM284" s="191"/>
      <c r="CN284" s="191"/>
      <c r="CO284" s="191"/>
      <c r="CP284" s="191"/>
      <c r="CQ284" s="191"/>
      <c r="CR284" s="191"/>
      <c r="CS284" s="191"/>
      <c r="CT284" s="191"/>
      <c r="CU284" s="191"/>
      <c r="CV284" s="191"/>
      <c r="CW284" s="191"/>
      <c r="CX284" s="191"/>
      <c r="CY284" s="191"/>
      <c r="CZ284" s="191"/>
      <c r="DA284" s="191"/>
      <c r="DB284" s="191"/>
      <c r="DC284" s="191"/>
      <c r="DD284" s="191"/>
      <c r="DE284" s="191"/>
      <c r="DF284" s="191"/>
      <c r="DG284" s="191"/>
      <c r="DH284" s="191"/>
      <c r="DI284" s="191"/>
      <c r="DJ284" s="191"/>
      <c r="DK284" s="191"/>
      <c r="DL284" s="191"/>
      <c r="DM284" s="191"/>
      <c r="DN284" s="191"/>
      <c r="DO284" s="191"/>
      <c r="DP284" s="191"/>
      <c r="DQ284" s="191"/>
      <c r="DR284" s="191"/>
      <c r="DS284" s="191"/>
      <c r="DT284" s="191"/>
      <c r="DU284" s="191"/>
      <c r="DV284" s="191"/>
      <c r="DW284" s="191"/>
      <c r="DX284" s="191"/>
      <c r="DY284" s="191"/>
      <c r="DZ284" s="191"/>
      <c r="EA284" s="191"/>
      <c r="EB284" s="191"/>
      <c r="EC284" s="191"/>
      <c r="ED284" s="191"/>
    </row>
    <row r="285" spans="1:134">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c r="BM285" s="191"/>
      <c r="BN285" s="191"/>
      <c r="BO285" s="191"/>
      <c r="BP285" s="191"/>
      <c r="BQ285" s="191"/>
      <c r="BR285" s="191"/>
      <c r="BS285" s="191"/>
      <c r="BT285" s="191"/>
      <c r="BU285" s="191"/>
      <c r="BV285" s="191"/>
      <c r="BW285" s="191"/>
      <c r="BX285" s="191"/>
      <c r="BY285" s="191"/>
      <c r="BZ285" s="191"/>
      <c r="CA285" s="191"/>
      <c r="CB285" s="191"/>
      <c r="CC285" s="191"/>
      <c r="CD285" s="191"/>
      <c r="CE285" s="191"/>
      <c r="CF285" s="191"/>
      <c r="CG285" s="191"/>
      <c r="CH285" s="191"/>
      <c r="CI285" s="191"/>
      <c r="CJ285" s="191"/>
      <c r="CK285" s="191"/>
      <c r="CL285" s="191"/>
      <c r="CM285" s="191"/>
      <c r="CN285" s="191"/>
      <c r="CO285" s="191"/>
      <c r="CP285" s="191"/>
      <c r="CQ285" s="191"/>
      <c r="CR285" s="191"/>
      <c r="CS285" s="191"/>
      <c r="CT285" s="191"/>
      <c r="CU285" s="191"/>
      <c r="CV285" s="191"/>
      <c r="CW285" s="191"/>
      <c r="CX285" s="191"/>
      <c r="CY285" s="191"/>
      <c r="CZ285" s="191"/>
      <c r="DA285" s="191"/>
      <c r="DB285" s="191"/>
      <c r="DC285" s="191"/>
      <c r="DD285" s="191"/>
      <c r="DE285" s="191"/>
      <c r="DF285" s="191"/>
      <c r="DG285" s="191"/>
      <c r="DH285" s="191"/>
      <c r="DI285" s="191"/>
      <c r="DJ285" s="191"/>
      <c r="DK285" s="191"/>
      <c r="DL285" s="191"/>
      <c r="DM285" s="191"/>
      <c r="DN285" s="191"/>
      <c r="DO285" s="191"/>
      <c r="DP285" s="191"/>
      <c r="DQ285" s="191"/>
      <c r="DR285" s="191"/>
      <c r="DS285" s="191"/>
      <c r="DT285" s="191"/>
      <c r="DU285" s="191"/>
      <c r="DV285" s="191"/>
      <c r="DW285" s="191"/>
      <c r="DX285" s="191"/>
      <c r="DY285" s="191"/>
      <c r="DZ285" s="191"/>
      <c r="EA285" s="191"/>
      <c r="EB285" s="191"/>
      <c r="EC285" s="191"/>
      <c r="ED285" s="191"/>
    </row>
    <row r="286" spans="1:134">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c r="BM286" s="191"/>
      <c r="BN286" s="191"/>
      <c r="BO286" s="191"/>
      <c r="BP286" s="191"/>
      <c r="BQ286" s="191"/>
      <c r="BR286" s="191"/>
      <c r="BS286" s="191"/>
      <c r="BT286" s="191"/>
      <c r="BU286" s="191"/>
      <c r="BV286" s="191"/>
      <c r="BW286" s="191"/>
      <c r="BX286" s="191"/>
      <c r="BY286" s="191"/>
      <c r="BZ286" s="191"/>
      <c r="CA286" s="191"/>
      <c r="CB286" s="191"/>
      <c r="CC286" s="191"/>
      <c r="CD286" s="191"/>
      <c r="CE286" s="191"/>
      <c r="CF286" s="191"/>
      <c r="CG286" s="191"/>
      <c r="CH286" s="191"/>
      <c r="CI286" s="191"/>
      <c r="CJ286" s="191"/>
      <c r="CK286" s="191"/>
      <c r="CL286" s="191"/>
      <c r="CM286" s="191"/>
      <c r="CN286" s="191"/>
      <c r="CO286" s="191"/>
      <c r="CP286" s="191"/>
      <c r="CQ286" s="191"/>
      <c r="CR286" s="191"/>
      <c r="CS286" s="191"/>
      <c r="CT286" s="191"/>
      <c r="CU286" s="191"/>
      <c r="CV286" s="191"/>
      <c r="CW286" s="191"/>
      <c r="CX286" s="191"/>
      <c r="CY286" s="191"/>
      <c r="CZ286" s="191"/>
      <c r="DA286" s="191"/>
      <c r="DB286" s="191"/>
      <c r="DC286" s="191"/>
      <c r="DD286" s="191"/>
      <c r="DE286" s="191"/>
      <c r="DF286" s="191"/>
      <c r="DG286" s="191"/>
      <c r="DH286" s="191"/>
      <c r="DI286" s="191"/>
      <c r="DJ286" s="191"/>
      <c r="DK286" s="191"/>
      <c r="DL286" s="191"/>
      <c r="DM286" s="191"/>
      <c r="DN286" s="191"/>
      <c r="DO286" s="191"/>
      <c r="DP286" s="191"/>
      <c r="DQ286" s="191"/>
      <c r="DR286" s="191"/>
      <c r="DS286" s="191"/>
      <c r="DT286" s="191"/>
      <c r="DU286" s="191"/>
      <c r="DV286" s="191"/>
      <c r="DW286" s="191"/>
      <c r="DX286" s="191"/>
      <c r="DY286" s="191"/>
      <c r="DZ286" s="191"/>
      <c r="EA286" s="191"/>
      <c r="EB286" s="191"/>
      <c r="EC286" s="191"/>
      <c r="ED286" s="191"/>
    </row>
    <row r="287" spans="1:134">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1"/>
      <c r="BR287" s="191"/>
      <c r="BS287" s="191"/>
      <c r="BT287" s="191"/>
      <c r="BU287" s="191"/>
      <c r="BV287" s="191"/>
      <c r="BW287" s="191"/>
      <c r="BX287" s="191"/>
      <c r="BY287" s="191"/>
      <c r="BZ287" s="191"/>
      <c r="CA287" s="191"/>
      <c r="CB287" s="191"/>
      <c r="CC287" s="191"/>
      <c r="CD287" s="191"/>
      <c r="CE287" s="191"/>
      <c r="CF287" s="191"/>
      <c r="CG287" s="191"/>
      <c r="CH287" s="191"/>
      <c r="CI287" s="191"/>
      <c r="CJ287" s="191"/>
      <c r="CK287" s="191"/>
      <c r="CL287" s="191"/>
      <c r="CM287" s="191"/>
      <c r="CN287" s="191"/>
      <c r="CO287" s="191"/>
      <c r="CP287" s="191"/>
      <c r="CQ287" s="191"/>
      <c r="CR287" s="191"/>
      <c r="CS287" s="191"/>
      <c r="CT287" s="191"/>
      <c r="CU287" s="191"/>
      <c r="CV287" s="191"/>
      <c r="CW287" s="191"/>
      <c r="CX287" s="191"/>
      <c r="CY287" s="191"/>
      <c r="CZ287" s="191"/>
      <c r="DA287" s="191"/>
      <c r="DB287" s="191"/>
      <c r="DC287" s="191"/>
      <c r="DD287" s="191"/>
      <c r="DE287" s="191"/>
      <c r="DF287" s="191"/>
      <c r="DG287" s="191"/>
      <c r="DH287" s="191"/>
      <c r="DI287" s="191"/>
      <c r="DJ287" s="191"/>
      <c r="DK287" s="191"/>
      <c r="DL287" s="191"/>
      <c r="DM287" s="191"/>
      <c r="DN287" s="191"/>
      <c r="DO287" s="191"/>
      <c r="DP287" s="191"/>
      <c r="DQ287" s="191"/>
      <c r="DR287" s="191"/>
      <c r="DS287" s="191"/>
      <c r="DT287" s="191"/>
      <c r="DU287" s="191"/>
      <c r="DV287" s="191"/>
      <c r="DW287" s="191"/>
      <c r="DX287" s="191"/>
      <c r="DY287" s="191"/>
      <c r="DZ287" s="191"/>
      <c r="EA287" s="191"/>
      <c r="EB287" s="191"/>
      <c r="EC287" s="191"/>
      <c r="ED287" s="191"/>
    </row>
    <row r="288" spans="1:134">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c r="BM288" s="191"/>
      <c r="BN288" s="191"/>
      <c r="BO288" s="191"/>
      <c r="BP288" s="191"/>
      <c r="BQ288" s="191"/>
      <c r="BR288" s="191"/>
      <c r="BS288" s="191"/>
      <c r="BT288" s="191"/>
      <c r="BU288" s="191"/>
      <c r="BV288" s="191"/>
      <c r="BW288" s="191"/>
      <c r="BX288" s="191"/>
      <c r="BY288" s="191"/>
      <c r="BZ288" s="191"/>
      <c r="CA288" s="191"/>
      <c r="CB288" s="191"/>
      <c r="CC288" s="191"/>
      <c r="CD288" s="191"/>
      <c r="CE288" s="191"/>
      <c r="CF288" s="191"/>
      <c r="CG288" s="191"/>
      <c r="CH288" s="191"/>
      <c r="CI288" s="191"/>
      <c r="CJ288" s="191"/>
      <c r="CK288" s="191"/>
      <c r="CL288" s="191"/>
      <c r="CM288" s="191"/>
      <c r="CN288" s="191"/>
      <c r="CO288" s="191"/>
      <c r="CP288" s="191"/>
      <c r="CQ288" s="191"/>
      <c r="CR288" s="191"/>
      <c r="CS288" s="191"/>
      <c r="CT288" s="191"/>
      <c r="CU288" s="191"/>
      <c r="CV288" s="191"/>
      <c r="CW288" s="191"/>
      <c r="CX288" s="191"/>
      <c r="CY288" s="191"/>
      <c r="CZ288" s="191"/>
      <c r="DA288" s="191"/>
      <c r="DB288" s="191"/>
      <c r="DC288" s="191"/>
      <c r="DD288" s="191"/>
      <c r="DE288" s="191"/>
      <c r="DF288" s="191"/>
      <c r="DG288" s="191"/>
      <c r="DH288" s="191"/>
      <c r="DI288" s="191"/>
      <c r="DJ288" s="191"/>
      <c r="DK288" s="191"/>
      <c r="DL288" s="191"/>
      <c r="DM288" s="191"/>
      <c r="DN288" s="191"/>
      <c r="DO288" s="191"/>
      <c r="DP288" s="191"/>
      <c r="DQ288" s="191"/>
      <c r="DR288" s="191"/>
      <c r="DS288" s="191"/>
      <c r="DT288" s="191"/>
      <c r="DU288" s="191"/>
      <c r="DV288" s="191"/>
      <c r="DW288" s="191"/>
      <c r="DX288" s="191"/>
      <c r="DY288" s="191"/>
      <c r="DZ288" s="191"/>
      <c r="EA288" s="191"/>
      <c r="EB288" s="191"/>
      <c r="EC288" s="191"/>
      <c r="ED288" s="191"/>
    </row>
    <row r="289" spans="1:134">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c r="BM289" s="191"/>
      <c r="BN289" s="191"/>
      <c r="BO289" s="191"/>
      <c r="BP289" s="191"/>
      <c r="BQ289" s="191"/>
      <c r="BR289" s="191"/>
      <c r="BS289" s="191"/>
      <c r="BT289" s="191"/>
      <c r="BU289" s="191"/>
      <c r="BV289" s="191"/>
      <c r="BW289" s="191"/>
      <c r="BX289" s="191"/>
      <c r="BY289" s="191"/>
      <c r="BZ289" s="191"/>
      <c r="CA289" s="191"/>
      <c r="CB289" s="191"/>
      <c r="CC289" s="191"/>
      <c r="CD289" s="191"/>
      <c r="CE289" s="191"/>
      <c r="CF289" s="191"/>
      <c r="CG289" s="191"/>
      <c r="CH289" s="191"/>
      <c r="CI289" s="191"/>
      <c r="CJ289" s="191"/>
      <c r="CK289" s="191"/>
      <c r="CL289" s="191"/>
      <c r="CM289" s="191"/>
      <c r="CN289" s="191"/>
      <c r="CO289" s="191"/>
      <c r="CP289" s="191"/>
      <c r="CQ289" s="191"/>
      <c r="CR289" s="191"/>
      <c r="CS289" s="191"/>
      <c r="CT289" s="191"/>
      <c r="CU289" s="191"/>
      <c r="CV289" s="191"/>
      <c r="CW289" s="191"/>
      <c r="CX289" s="191"/>
      <c r="CY289" s="191"/>
      <c r="CZ289" s="191"/>
      <c r="DA289" s="191"/>
      <c r="DB289" s="191"/>
      <c r="DC289" s="191"/>
      <c r="DD289" s="191"/>
      <c r="DE289" s="191"/>
      <c r="DF289" s="191"/>
      <c r="DG289" s="191"/>
      <c r="DH289" s="191"/>
      <c r="DI289" s="191"/>
      <c r="DJ289" s="191"/>
      <c r="DK289" s="191"/>
      <c r="DL289" s="191"/>
      <c r="DM289" s="191"/>
      <c r="DN289" s="191"/>
      <c r="DO289" s="191"/>
      <c r="DP289" s="191"/>
      <c r="DQ289" s="191"/>
      <c r="DR289" s="191"/>
      <c r="DS289" s="191"/>
      <c r="DT289" s="191"/>
      <c r="DU289" s="191"/>
      <c r="DV289" s="191"/>
      <c r="DW289" s="191"/>
      <c r="DX289" s="191"/>
      <c r="DY289" s="191"/>
      <c r="DZ289" s="191"/>
      <c r="EA289" s="191"/>
      <c r="EB289" s="191"/>
      <c r="EC289" s="191"/>
      <c r="ED289" s="191"/>
    </row>
    <row r="290" spans="1:134">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1"/>
      <c r="BR290" s="191"/>
      <c r="BS290" s="191"/>
      <c r="BT290" s="191"/>
      <c r="BU290" s="191"/>
      <c r="BV290" s="191"/>
      <c r="BW290" s="191"/>
      <c r="BX290" s="191"/>
      <c r="BY290" s="191"/>
      <c r="BZ290" s="191"/>
      <c r="CA290" s="191"/>
      <c r="CB290" s="191"/>
      <c r="CC290" s="191"/>
      <c r="CD290" s="191"/>
      <c r="CE290" s="191"/>
      <c r="CF290" s="191"/>
      <c r="CG290" s="191"/>
      <c r="CH290" s="191"/>
      <c r="CI290" s="191"/>
      <c r="CJ290" s="191"/>
      <c r="CK290" s="191"/>
      <c r="CL290" s="191"/>
      <c r="CM290" s="191"/>
      <c r="CN290" s="191"/>
      <c r="CO290" s="191"/>
      <c r="CP290" s="191"/>
      <c r="CQ290" s="191"/>
      <c r="CR290" s="191"/>
      <c r="CS290" s="191"/>
      <c r="CT290" s="191"/>
      <c r="CU290" s="191"/>
      <c r="CV290" s="191"/>
      <c r="CW290" s="191"/>
      <c r="CX290" s="191"/>
      <c r="CY290" s="191"/>
      <c r="CZ290" s="191"/>
      <c r="DA290" s="191"/>
      <c r="DB290" s="191"/>
      <c r="DC290" s="191"/>
      <c r="DD290" s="191"/>
      <c r="DE290" s="191"/>
      <c r="DF290" s="191"/>
      <c r="DG290" s="191"/>
      <c r="DH290" s="191"/>
      <c r="DI290" s="191"/>
      <c r="DJ290" s="191"/>
      <c r="DK290" s="191"/>
      <c r="DL290" s="191"/>
      <c r="DM290" s="191"/>
      <c r="DN290" s="191"/>
      <c r="DO290" s="191"/>
      <c r="DP290" s="191"/>
      <c r="DQ290" s="191"/>
      <c r="DR290" s="191"/>
      <c r="DS290" s="191"/>
      <c r="DT290" s="191"/>
      <c r="DU290" s="191"/>
      <c r="DV290" s="191"/>
      <c r="DW290" s="191"/>
      <c r="DX290" s="191"/>
      <c r="DY290" s="191"/>
      <c r="DZ290" s="191"/>
      <c r="EA290" s="191"/>
      <c r="EB290" s="191"/>
      <c r="EC290" s="191"/>
      <c r="ED290" s="191"/>
    </row>
    <row r="291" spans="1:134">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T291" s="191"/>
      <c r="BU291" s="191"/>
      <c r="BV291" s="191"/>
      <c r="BW291" s="191"/>
      <c r="BX291" s="191"/>
      <c r="BY291" s="191"/>
      <c r="BZ291" s="191"/>
      <c r="CA291" s="191"/>
      <c r="CB291" s="191"/>
      <c r="CC291" s="191"/>
      <c r="CD291" s="191"/>
      <c r="CE291" s="191"/>
      <c r="CF291" s="191"/>
      <c r="CG291" s="191"/>
      <c r="CH291" s="191"/>
      <c r="CI291" s="191"/>
      <c r="CJ291" s="191"/>
      <c r="CK291" s="191"/>
      <c r="CL291" s="191"/>
      <c r="CM291" s="191"/>
      <c r="CN291" s="191"/>
      <c r="CO291" s="191"/>
      <c r="CP291" s="191"/>
      <c r="CQ291" s="191"/>
      <c r="CR291" s="191"/>
      <c r="CS291" s="191"/>
      <c r="CT291" s="191"/>
      <c r="CU291" s="191"/>
      <c r="CV291" s="191"/>
      <c r="CW291" s="191"/>
      <c r="CX291" s="191"/>
      <c r="CY291" s="191"/>
      <c r="CZ291" s="191"/>
      <c r="DA291" s="191"/>
      <c r="DB291" s="191"/>
      <c r="DC291" s="191"/>
      <c r="DD291" s="191"/>
      <c r="DE291" s="191"/>
      <c r="DF291" s="191"/>
      <c r="DG291" s="191"/>
      <c r="DH291" s="191"/>
      <c r="DI291" s="191"/>
      <c r="DJ291" s="191"/>
      <c r="DK291" s="191"/>
      <c r="DL291" s="191"/>
      <c r="DM291" s="191"/>
      <c r="DN291" s="191"/>
      <c r="DO291" s="191"/>
      <c r="DP291" s="191"/>
      <c r="DQ291" s="191"/>
      <c r="DR291" s="191"/>
      <c r="DS291" s="191"/>
      <c r="DT291" s="191"/>
      <c r="DU291" s="191"/>
      <c r="DV291" s="191"/>
      <c r="DW291" s="191"/>
      <c r="DX291" s="191"/>
      <c r="DY291" s="191"/>
      <c r="DZ291" s="191"/>
      <c r="EA291" s="191"/>
      <c r="EB291" s="191"/>
      <c r="EC291" s="191"/>
      <c r="ED291" s="191"/>
    </row>
    <row r="292" spans="1:134">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c r="BM292" s="191"/>
      <c r="BN292" s="191"/>
      <c r="BO292" s="191"/>
      <c r="BP292" s="191"/>
      <c r="BQ292" s="191"/>
      <c r="BR292" s="191"/>
      <c r="BS292" s="191"/>
      <c r="BT292" s="191"/>
      <c r="BU292" s="191"/>
      <c r="BV292" s="191"/>
      <c r="BW292" s="191"/>
      <c r="BX292" s="191"/>
      <c r="BY292" s="191"/>
      <c r="BZ292" s="191"/>
      <c r="CA292" s="191"/>
      <c r="CB292" s="191"/>
      <c r="CC292" s="191"/>
      <c r="CD292" s="191"/>
      <c r="CE292" s="191"/>
      <c r="CF292" s="191"/>
      <c r="CG292" s="191"/>
      <c r="CH292" s="191"/>
      <c r="CI292" s="191"/>
      <c r="CJ292" s="191"/>
      <c r="CK292" s="191"/>
      <c r="CL292" s="191"/>
      <c r="CM292" s="191"/>
      <c r="CN292" s="191"/>
      <c r="CO292" s="191"/>
      <c r="CP292" s="191"/>
      <c r="CQ292" s="191"/>
      <c r="CR292" s="191"/>
      <c r="CS292" s="191"/>
      <c r="CT292" s="191"/>
      <c r="CU292" s="191"/>
      <c r="CV292" s="191"/>
      <c r="CW292" s="191"/>
      <c r="CX292" s="191"/>
      <c r="CY292" s="191"/>
      <c r="CZ292" s="191"/>
      <c r="DA292" s="191"/>
      <c r="DB292" s="191"/>
      <c r="DC292" s="191"/>
      <c r="DD292" s="191"/>
      <c r="DE292" s="191"/>
      <c r="DF292" s="191"/>
      <c r="DG292" s="191"/>
      <c r="DH292" s="191"/>
      <c r="DI292" s="191"/>
      <c r="DJ292" s="191"/>
      <c r="DK292" s="191"/>
      <c r="DL292" s="191"/>
      <c r="DM292" s="191"/>
      <c r="DN292" s="191"/>
      <c r="DO292" s="191"/>
      <c r="DP292" s="191"/>
      <c r="DQ292" s="191"/>
      <c r="DR292" s="191"/>
      <c r="DS292" s="191"/>
      <c r="DT292" s="191"/>
      <c r="DU292" s="191"/>
      <c r="DV292" s="191"/>
      <c r="DW292" s="191"/>
      <c r="DX292" s="191"/>
      <c r="DY292" s="191"/>
      <c r="DZ292" s="191"/>
      <c r="EA292" s="191"/>
      <c r="EB292" s="191"/>
      <c r="EC292" s="191"/>
      <c r="ED292" s="191"/>
    </row>
    <row r="293" spans="1:134">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row>
    <row r="294" spans="1:134">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T294" s="191"/>
      <c r="BU294" s="191"/>
      <c r="BV294" s="191"/>
      <c r="BW294" s="191"/>
      <c r="BX294" s="191"/>
      <c r="BY294" s="191"/>
      <c r="BZ294" s="191"/>
      <c r="CA294" s="191"/>
      <c r="CB294" s="191"/>
      <c r="CC294" s="191"/>
      <c r="CD294" s="191"/>
      <c r="CE294" s="191"/>
      <c r="CF294" s="191"/>
      <c r="CG294" s="191"/>
      <c r="CH294" s="191"/>
      <c r="CI294" s="191"/>
      <c r="CJ294" s="191"/>
      <c r="CK294" s="191"/>
      <c r="CL294" s="191"/>
      <c r="CM294" s="191"/>
      <c r="CN294" s="191"/>
      <c r="CO294" s="191"/>
      <c r="CP294" s="191"/>
      <c r="CQ294" s="191"/>
      <c r="CR294" s="191"/>
      <c r="CS294" s="191"/>
      <c r="CT294" s="191"/>
      <c r="CU294" s="191"/>
      <c r="CV294" s="191"/>
      <c r="CW294" s="191"/>
      <c r="CX294" s="191"/>
      <c r="CY294" s="191"/>
      <c r="CZ294" s="191"/>
      <c r="DA294" s="191"/>
      <c r="DB294" s="191"/>
      <c r="DC294" s="191"/>
      <c r="DD294" s="191"/>
      <c r="DE294" s="191"/>
      <c r="DF294" s="191"/>
      <c r="DG294" s="191"/>
      <c r="DH294" s="191"/>
      <c r="DI294" s="191"/>
      <c r="DJ294" s="191"/>
      <c r="DK294" s="191"/>
      <c r="DL294" s="191"/>
      <c r="DM294" s="191"/>
      <c r="DN294" s="191"/>
      <c r="DO294" s="191"/>
      <c r="DP294" s="191"/>
      <c r="DQ294" s="191"/>
      <c r="DR294" s="191"/>
      <c r="DS294" s="191"/>
      <c r="DT294" s="191"/>
      <c r="DU294" s="191"/>
      <c r="DV294" s="191"/>
      <c r="DW294" s="191"/>
      <c r="DX294" s="191"/>
      <c r="DY294" s="191"/>
      <c r="DZ294" s="191"/>
      <c r="EA294" s="191"/>
      <c r="EB294" s="191"/>
      <c r="EC294" s="191"/>
      <c r="ED294" s="191"/>
    </row>
    <row r="295" spans="1:134">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191"/>
      <c r="CL295" s="191"/>
      <c r="CM295" s="191"/>
      <c r="CN295" s="191"/>
      <c r="CO295" s="191"/>
      <c r="CP295" s="191"/>
      <c r="CQ295" s="191"/>
      <c r="CR295" s="191"/>
      <c r="CS295" s="191"/>
      <c r="CT295" s="191"/>
      <c r="CU295" s="191"/>
      <c r="CV295" s="191"/>
      <c r="CW295" s="191"/>
      <c r="CX295" s="191"/>
      <c r="CY295" s="191"/>
      <c r="CZ295" s="191"/>
      <c r="DA295" s="191"/>
      <c r="DB295" s="191"/>
      <c r="DC295" s="191"/>
      <c r="DD295" s="191"/>
      <c r="DE295" s="191"/>
      <c r="DF295" s="191"/>
      <c r="DG295" s="191"/>
      <c r="DH295" s="191"/>
      <c r="DI295" s="191"/>
      <c r="DJ295" s="191"/>
      <c r="DK295" s="191"/>
      <c r="DL295" s="191"/>
      <c r="DM295" s="191"/>
      <c r="DN295" s="191"/>
      <c r="DO295" s="191"/>
      <c r="DP295" s="191"/>
      <c r="DQ295" s="191"/>
      <c r="DR295" s="191"/>
      <c r="DS295" s="191"/>
      <c r="DT295" s="191"/>
      <c r="DU295" s="191"/>
      <c r="DV295" s="191"/>
      <c r="DW295" s="191"/>
      <c r="DX295" s="191"/>
      <c r="DY295" s="191"/>
      <c r="DZ295" s="191"/>
      <c r="EA295" s="191"/>
      <c r="EB295" s="191"/>
      <c r="EC295" s="191"/>
      <c r="ED295" s="191"/>
    </row>
    <row r="296" spans="1:134">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c r="BM296" s="191"/>
      <c r="BN296" s="191"/>
      <c r="BO296" s="191"/>
      <c r="BP296" s="191"/>
      <c r="BQ296" s="191"/>
      <c r="BR296" s="191"/>
      <c r="BS296" s="191"/>
      <c r="BT296" s="191"/>
      <c r="BU296" s="191"/>
      <c r="BV296" s="191"/>
      <c r="BW296" s="191"/>
      <c r="BX296" s="191"/>
      <c r="BY296" s="191"/>
      <c r="BZ296" s="191"/>
      <c r="CA296" s="191"/>
      <c r="CB296" s="191"/>
      <c r="CC296" s="191"/>
      <c r="CD296" s="191"/>
      <c r="CE296" s="191"/>
      <c r="CF296" s="191"/>
      <c r="CG296" s="191"/>
      <c r="CH296" s="191"/>
      <c r="CI296" s="191"/>
      <c r="CJ296" s="191"/>
      <c r="CK296" s="191"/>
      <c r="CL296" s="191"/>
      <c r="CM296" s="191"/>
      <c r="CN296" s="191"/>
      <c r="CO296" s="191"/>
      <c r="CP296" s="191"/>
      <c r="CQ296" s="191"/>
      <c r="CR296" s="191"/>
      <c r="CS296" s="191"/>
      <c r="CT296" s="191"/>
      <c r="CU296" s="191"/>
      <c r="CV296" s="191"/>
      <c r="CW296" s="191"/>
      <c r="CX296" s="191"/>
      <c r="CY296" s="191"/>
      <c r="CZ296" s="191"/>
      <c r="DA296" s="191"/>
      <c r="DB296" s="191"/>
      <c r="DC296" s="191"/>
      <c r="DD296" s="191"/>
      <c r="DE296" s="191"/>
      <c r="DF296" s="191"/>
      <c r="DG296" s="191"/>
      <c r="DH296" s="191"/>
      <c r="DI296" s="191"/>
      <c r="DJ296" s="191"/>
      <c r="DK296" s="191"/>
      <c r="DL296" s="191"/>
      <c r="DM296" s="191"/>
      <c r="DN296" s="191"/>
      <c r="DO296" s="191"/>
      <c r="DP296" s="191"/>
      <c r="DQ296" s="191"/>
      <c r="DR296" s="191"/>
      <c r="DS296" s="191"/>
      <c r="DT296" s="191"/>
      <c r="DU296" s="191"/>
      <c r="DV296" s="191"/>
      <c r="DW296" s="191"/>
      <c r="DX296" s="191"/>
      <c r="DY296" s="191"/>
      <c r="DZ296" s="191"/>
      <c r="EA296" s="191"/>
      <c r="EB296" s="191"/>
      <c r="EC296" s="191"/>
      <c r="ED296" s="191"/>
    </row>
    <row r="297" spans="1:134">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c r="BM297" s="191"/>
      <c r="BN297" s="191"/>
      <c r="BO297" s="191"/>
      <c r="BP297" s="191"/>
      <c r="BQ297" s="191"/>
      <c r="BR297" s="191"/>
      <c r="BS297" s="191"/>
      <c r="BT297" s="191"/>
      <c r="BU297" s="191"/>
      <c r="BV297" s="191"/>
      <c r="BW297" s="191"/>
      <c r="BX297" s="191"/>
      <c r="BY297" s="191"/>
      <c r="BZ297" s="191"/>
      <c r="CA297" s="191"/>
      <c r="CB297" s="191"/>
      <c r="CC297" s="191"/>
      <c r="CD297" s="191"/>
      <c r="CE297" s="191"/>
      <c r="CF297" s="191"/>
      <c r="CG297" s="191"/>
      <c r="CH297" s="191"/>
      <c r="CI297" s="191"/>
      <c r="CJ297" s="191"/>
      <c r="CK297" s="191"/>
      <c r="CL297" s="191"/>
      <c r="CM297" s="191"/>
      <c r="CN297" s="191"/>
      <c r="CO297" s="191"/>
      <c r="CP297" s="191"/>
      <c r="CQ297" s="191"/>
      <c r="CR297" s="191"/>
      <c r="CS297" s="191"/>
      <c r="CT297" s="191"/>
      <c r="CU297" s="191"/>
      <c r="CV297" s="191"/>
      <c r="CW297" s="191"/>
      <c r="CX297" s="191"/>
      <c r="CY297" s="191"/>
      <c r="CZ297" s="191"/>
      <c r="DA297" s="191"/>
      <c r="DB297" s="191"/>
      <c r="DC297" s="191"/>
      <c r="DD297" s="191"/>
      <c r="DE297" s="191"/>
      <c r="DF297" s="191"/>
      <c r="DG297" s="191"/>
      <c r="DH297" s="191"/>
      <c r="DI297" s="191"/>
      <c r="DJ297" s="191"/>
      <c r="DK297" s="191"/>
      <c r="DL297" s="191"/>
      <c r="DM297" s="191"/>
      <c r="DN297" s="191"/>
      <c r="DO297" s="191"/>
      <c r="DP297" s="191"/>
      <c r="DQ297" s="191"/>
      <c r="DR297" s="191"/>
      <c r="DS297" s="191"/>
      <c r="DT297" s="191"/>
      <c r="DU297" s="191"/>
      <c r="DV297" s="191"/>
      <c r="DW297" s="191"/>
      <c r="DX297" s="191"/>
      <c r="DY297" s="191"/>
      <c r="DZ297" s="191"/>
      <c r="EA297" s="191"/>
      <c r="EB297" s="191"/>
      <c r="EC297" s="191"/>
      <c r="ED297" s="191"/>
    </row>
    <row r="298" spans="1:134">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c r="BM298" s="191"/>
      <c r="BN298" s="191"/>
      <c r="BO298" s="191"/>
      <c r="BP298" s="191"/>
      <c r="BQ298" s="191"/>
      <c r="BR298" s="191"/>
      <c r="BS298" s="191"/>
      <c r="BT298" s="191"/>
      <c r="BU298" s="191"/>
      <c r="BV298" s="191"/>
      <c r="BW298" s="191"/>
      <c r="BX298" s="191"/>
      <c r="BY298" s="191"/>
      <c r="BZ298" s="191"/>
      <c r="CA298" s="191"/>
      <c r="CB298" s="191"/>
      <c r="CC298" s="191"/>
      <c r="CD298" s="191"/>
      <c r="CE298" s="191"/>
      <c r="CF298" s="191"/>
      <c r="CG298" s="191"/>
      <c r="CH298" s="191"/>
      <c r="CI298" s="191"/>
      <c r="CJ298" s="191"/>
      <c r="CK298" s="191"/>
      <c r="CL298" s="191"/>
      <c r="CM298" s="191"/>
      <c r="CN298" s="191"/>
      <c r="CO298" s="191"/>
      <c r="CP298" s="191"/>
      <c r="CQ298" s="191"/>
      <c r="CR298" s="191"/>
      <c r="CS298" s="191"/>
      <c r="CT298" s="191"/>
      <c r="CU298" s="191"/>
      <c r="CV298" s="191"/>
      <c r="CW298" s="191"/>
      <c r="CX298" s="191"/>
      <c r="CY298" s="191"/>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row>
    <row r="299" spans="1:134">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c r="BM299" s="191"/>
      <c r="BN299" s="191"/>
      <c r="BO299" s="191"/>
      <c r="BP299" s="191"/>
      <c r="BQ299" s="191"/>
      <c r="BR299" s="191"/>
      <c r="BS299" s="191"/>
      <c r="BT299" s="191"/>
      <c r="BU299" s="191"/>
      <c r="BV299" s="191"/>
      <c r="BW299" s="191"/>
      <c r="BX299" s="191"/>
      <c r="BY299" s="191"/>
      <c r="BZ299" s="191"/>
      <c r="CA299" s="191"/>
      <c r="CB299" s="191"/>
      <c r="CC299" s="191"/>
      <c r="CD299" s="191"/>
      <c r="CE299" s="191"/>
      <c r="CF299" s="191"/>
      <c r="CG299" s="191"/>
      <c r="CH299" s="191"/>
      <c r="CI299" s="191"/>
      <c r="CJ299" s="191"/>
      <c r="CK299" s="191"/>
      <c r="CL299" s="191"/>
      <c r="CM299" s="191"/>
      <c r="CN299" s="191"/>
      <c r="CO299" s="191"/>
      <c r="CP299" s="191"/>
      <c r="CQ299" s="191"/>
      <c r="CR299" s="191"/>
      <c r="CS299" s="191"/>
      <c r="CT299" s="191"/>
      <c r="CU299" s="191"/>
      <c r="CV299" s="191"/>
      <c r="CW299" s="191"/>
      <c r="CX299" s="191"/>
      <c r="CY299" s="191"/>
      <c r="CZ299" s="191"/>
      <c r="DA299" s="191"/>
      <c r="DB299" s="191"/>
      <c r="DC299" s="191"/>
      <c r="DD299" s="191"/>
      <c r="DE299" s="191"/>
      <c r="DF299" s="191"/>
      <c r="DG299" s="191"/>
      <c r="DH299" s="191"/>
      <c r="DI299" s="191"/>
      <c r="DJ299" s="191"/>
      <c r="DK299" s="191"/>
      <c r="DL299" s="191"/>
      <c r="DM299" s="191"/>
      <c r="DN299" s="191"/>
      <c r="DO299" s="191"/>
      <c r="DP299" s="191"/>
      <c r="DQ299" s="191"/>
      <c r="DR299" s="191"/>
      <c r="DS299" s="191"/>
      <c r="DT299" s="191"/>
      <c r="DU299" s="191"/>
      <c r="DV299" s="191"/>
      <c r="DW299" s="191"/>
      <c r="DX299" s="191"/>
      <c r="DY299" s="191"/>
      <c r="DZ299" s="191"/>
      <c r="EA299" s="191"/>
      <c r="EB299" s="191"/>
      <c r="EC299" s="191"/>
      <c r="ED299" s="191"/>
    </row>
    <row r="300" spans="1:134">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c r="BM300" s="191"/>
      <c r="BN300" s="191"/>
      <c r="BO300" s="191"/>
      <c r="BP300" s="191"/>
      <c r="BQ300" s="191"/>
      <c r="BR300" s="191"/>
      <c r="BS300" s="191"/>
      <c r="BT300" s="191"/>
      <c r="BU300" s="191"/>
      <c r="BV300" s="191"/>
      <c r="BW300" s="191"/>
      <c r="BX300" s="191"/>
      <c r="BY300" s="191"/>
      <c r="BZ300" s="191"/>
      <c r="CA300" s="191"/>
      <c r="CB300" s="191"/>
      <c r="CC300" s="191"/>
      <c r="CD300" s="191"/>
      <c r="CE300" s="191"/>
      <c r="CF300" s="191"/>
      <c r="CG300" s="191"/>
      <c r="CH300" s="191"/>
      <c r="CI300" s="191"/>
      <c r="CJ300" s="191"/>
      <c r="CK300" s="191"/>
      <c r="CL300" s="191"/>
      <c r="CM300" s="191"/>
      <c r="CN300" s="191"/>
      <c r="CO300" s="191"/>
      <c r="CP300" s="191"/>
      <c r="CQ300" s="191"/>
      <c r="CR300" s="191"/>
      <c r="CS300" s="191"/>
      <c r="CT300" s="191"/>
      <c r="CU300" s="191"/>
      <c r="CV300" s="191"/>
      <c r="CW300" s="191"/>
      <c r="CX300" s="191"/>
      <c r="CY300" s="191"/>
      <c r="CZ300" s="191"/>
      <c r="DA300" s="191"/>
      <c r="DB300" s="191"/>
      <c r="DC300" s="191"/>
      <c r="DD300" s="191"/>
      <c r="DE300" s="191"/>
      <c r="DF300" s="191"/>
      <c r="DG300" s="191"/>
      <c r="DH300" s="191"/>
      <c r="DI300" s="191"/>
      <c r="DJ300" s="191"/>
      <c r="DK300" s="191"/>
      <c r="DL300" s="191"/>
      <c r="DM300" s="191"/>
      <c r="DN300" s="191"/>
      <c r="DO300" s="191"/>
      <c r="DP300" s="191"/>
      <c r="DQ300" s="191"/>
      <c r="DR300" s="191"/>
      <c r="DS300" s="191"/>
      <c r="DT300" s="191"/>
      <c r="DU300" s="191"/>
      <c r="DV300" s="191"/>
      <c r="DW300" s="191"/>
      <c r="DX300" s="191"/>
      <c r="DY300" s="191"/>
      <c r="DZ300" s="191"/>
      <c r="EA300" s="191"/>
      <c r="EB300" s="191"/>
      <c r="EC300" s="191"/>
      <c r="ED300" s="191"/>
    </row>
    <row r="301" spans="1:134">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c r="BM301" s="191"/>
      <c r="BN301" s="191"/>
      <c r="BO301" s="191"/>
      <c r="BP301" s="191"/>
      <c r="BQ301" s="191"/>
      <c r="BR301" s="191"/>
      <c r="BS301" s="191"/>
      <c r="BT301" s="191"/>
      <c r="BU301" s="191"/>
      <c r="BV301" s="191"/>
      <c r="BW301" s="191"/>
      <c r="BX301" s="191"/>
      <c r="BY301" s="191"/>
      <c r="BZ301" s="191"/>
      <c r="CA301" s="191"/>
      <c r="CB301" s="191"/>
      <c r="CC301" s="191"/>
      <c r="CD301" s="191"/>
      <c r="CE301" s="191"/>
      <c r="CF301" s="191"/>
      <c r="CG301" s="191"/>
      <c r="CH301" s="191"/>
      <c r="CI301" s="191"/>
      <c r="CJ301" s="191"/>
      <c r="CK301" s="191"/>
      <c r="CL301" s="191"/>
      <c r="CM301" s="191"/>
      <c r="CN301" s="191"/>
      <c r="CO301" s="191"/>
      <c r="CP301" s="191"/>
      <c r="CQ301" s="191"/>
      <c r="CR301" s="191"/>
      <c r="CS301" s="191"/>
      <c r="CT301" s="191"/>
      <c r="CU301" s="191"/>
      <c r="CV301" s="191"/>
      <c r="CW301" s="191"/>
      <c r="CX301" s="191"/>
      <c r="CY301" s="191"/>
      <c r="CZ301" s="191"/>
      <c r="DA301" s="191"/>
      <c r="DB301" s="191"/>
      <c r="DC301" s="191"/>
      <c r="DD301" s="191"/>
      <c r="DE301" s="191"/>
      <c r="DF301" s="191"/>
      <c r="DG301" s="191"/>
      <c r="DH301" s="191"/>
      <c r="DI301" s="191"/>
      <c r="DJ301" s="191"/>
      <c r="DK301" s="191"/>
      <c r="DL301" s="191"/>
      <c r="DM301" s="191"/>
      <c r="DN301" s="191"/>
      <c r="DO301" s="191"/>
      <c r="DP301" s="191"/>
      <c r="DQ301" s="191"/>
      <c r="DR301" s="191"/>
      <c r="DS301" s="191"/>
      <c r="DT301" s="191"/>
      <c r="DU301" s="191"/>
      <c r="DV301" s="191"/>
      <c r="DW301" s="191"/>
      <c r="DX301" s="191"/>
      <c r="DY301" s="191"/>
      <c r="DZ301" s="191"/>
      <c r="EA301" s="191"/>
      <c r="EB301" s="191"/>
      <c r="EC301" s="191"/>
      <c r="ED301" s="191"/>
    </row>
    <row r="302" spans="1:134">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c r="BM302" s="191"/>
      <c r="BN302" s="191"/>
      <c r="BO302" s="191"/>
      <c r="BP302" s="191"/>
      <c r="BQ302" s="191"/>
      <c r="BR302" s="191"/>
      <c r="BS302" s="191"/>
      <c r="BT302" s="191"/>
      <c r="BU302" s="191"/>
      <c r="BV302" s="191"/>
      <c r="BW302" s="191"/>
      <c r="BX302" s="191"/>
      <c r="BY302" s="191"/>
      <c r="BZ302" s="191"/>
      <c r="CA302" s="191"/>
      <c r="CB302" s="191"/>
      <c r="CC302" s="191"/>
      <c r="CD302" s="191"/>
      <c r="CE302" s="191"/>
      <c r="CF302" s="191"/>
      <c r="CG302" s="191"/>
      <c r="CH302" s="191"/>
      <c r="CI302" s="191"/>
      <c r="CJ302" s="191"/>
      <c r="CK302" s="191"/>
      <c r="CL302" s="191"/>
      <c r="CM302" s="191"/>
      <c r="CN302" s="191"/>
      <c r="CO302" s="191"/>
      <c r="CP302" s="191"/>
      <c r="CQ302" s="191"/>
      <c r="CR302" s="191"/>
      <c r="CS302" s="191"/>
      <c r="CT302" s="191"/>
      <c r="CU302" s="191"/>
      <c r="CV302" s="191"/>
      <c r="CW302" s="191"/>
      <c r="CX302" s="191"/>
      <c r="CY302" s="191"/>
      <c r="CZ302" s="191"/>
      <c r="DA302" s="191"/>
      <c r="DB302" s="191"/>
      <c r="DC302" s="191"/>
      <c r="DD302" s="191"/>
      <c r="DE302" s="191"/>
      <c r="DF302" s="191"/>
      <c r="DG302" s="191"/>
      <c r="DH302" s="191"/>
      <c r="DI302" s="191"/>
      <c r="DJ302" s="191"/>
      <c r="DK302" s="191"/>
      <c r="DL302" s="191"/>
      <c r="DM302" s="191"/>
      <c r="DN302" s="191"/>
      <c r="DO302" s="191"/>
      <c r="DP302" s="191"/>
      <c r="DQ302" s="191"/>
      <c r="DR302" s="191"/>
      <c r="DS302" s="191"/>
      <c r="DT302" s="191"/>
      <c r="DU302" s="191"/>
      <c r="DV302" s="191"/>
      <c r="DW302" s="191"/>
      <c r="DX302" s="191"/>
      <c r="DY302" s="191"/>
      <c r="DZ302" s="191"/>
      <c r="EA302" s="191"/>
      <c r="EB302" s="191"/>
      <c r="EC302" s="191"/>
      <c r="ED302" s="191"/>
    </row>
    <row r="303" spans="1:134">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c r="BM303" s="191"/>
      <c r="BN303" s="191"/>
      <c r="BO303" s="191"/>
      <c r="BP303" s="191"/>
      <c r="BQ303" s="191"/>
      <c r="BR303" s="191"/>
      <c r="BS303" s="191"/>
      <c r="BT303" s="191"/>
      <c r="BU303" s="191"/>
      <c r="BV303" s="191"/>
      <c r="BW303" s="191"/>
      <c r="BX303" s="191"/>
      <c r="BY303" s="191"/>
      <c r="BZ303" s="191"/>
      <c r="CA303" s="191"/>
      <c r="CB303" s="191"/>
      <c r="CC303" s="191"/>
      <c r="CD303" s="191"/>
      <c r="CE303" s="191"/>
      <c r="CF303" s="191"/>
      <c r="CG303" s="191"/>
      <c r="CH303" s="191"/>
      <c r="CI303" s="191"/>
      <c r="CJ303" s="191"/>
      <c r="CK303" s="191"/>
      <c r="CL303" s="191"/>
      <c r="CM303" s="191"/>
      <c r="CN303" s="191"/>
      <c r="CO303" s="191"/>
      <c r="CP303" s="191"/>
      <c r="CQ303" s="191"/>
      <c r="CR303" s="191"/>
      <c r="CS303" s="191"/>
      <c r="CT303" s="191"/>
      <c r="CU303" s="191"/>
      <c r="CV303" s="191"/>
      <c r="CW303" s="191"/>
      <c r="CX303" s="191"/>
      <c r="CY303" s="191"/>
      <c r="CZ303" s="191"/>
      <c r="DA303" s="191"/>
      <c r="DB303" s="191"/>
      <c r="DC303" s="191"/>
      <c r="DD303" s="191"/>
      <c r="DE303" s="191"/>
      <c r="DF303" s="191"/>
      <c r="DG303" s="191"/>
      <c r="DH303" s="191"/>
      <c r="DI303" s="191"/>
      <c r="DJ303" s="191"/>
      <c r="DK303" s="191"/>
      <c r="DL303" s="191"/>
      <c r="DM303" s="191"/>
      <c r="DN303" s="191"/>
      <c r="DO303" s="191"/>
      <c r="DP303" s="191"/>
      <c r="DQ303" s="191"/>
      <c r="DR303" s="191"/>
      <c r="DS303" s="191"/>
      <c r="DT303" s="191"/>
      <c r="DU303" s="191"/>
      <c r="DV303" s="191"/>
      <c r="DW303" s="191"/>
      <c r="DX303" s="191"/>
      <c r="DY303" s="191"/>
      <c r="DZ303" s="191"/>
      <c r="EA303" s="191"/>
      <c r="EB303" s="191"/>
      <c r="EC303" s="191"/>
      <c r="ED303" s="191"/>
    </row>
    <row r="304" spans="1:134">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c r="BM304" s="191"/>
      <c r="BN304" s="191"/>
      <c r="BO304" s="191"/>
      <c r="BP304" s="191"/>
      <c r="BQ304" s="191"/>
      <c r="BR304" s="191"/>
      <c r="BS304" s="191"/>
      <c r="BT304" s="191"/>
      <c r="BU304" s="191"/>
      <c r="BV304" s="191"/>
      <c r="BW304" s="191"/>
      <c r="BX304" s="191"/>
      <c r="BY304" s="191"/>
      <c r="BZ304" s="191"/>
      <c r="CA304" s="191"/>
      <c r="CB304" s="191"/>
      <c r="CC304" s="191"/>
      <c r="CD304" s="191"/>
      <c r="CE304" s="191"/>
      <c r="CF304" s="191"/>
      <c r="CG304" s="191"/>
      <c r="CH304" s="191"/>
      <c r="CI304" s="191"/>
      <c r="CJ304" s="191"/>
      <c r="CK304" s="191"/>
      <c r="CL304" s="191"/>
      <c r="CM304" s="191"/>
      <c r="CN304" s="191"/>
      <c r="CO304" s="191"/>
      <c r="CP304" s="191"/>
      <c r="CQ304" s="191"/>
      <c r="CR304" s="191"/>
      <c r="CS304" s="191"/>
      <c r="CT304" s="191"/>
      <c r="CU304" s="191"/>
      <c r="CV304" s="191"/>
      <c r="CW304" s="191"/>
      <c r="CX304" s="191"/>
      <c r="CY304" s="191"/>
      <c r="CZ304" s="191"/>
      <c r="DA304" s="191"/>
      <c r="DB304" s="191"/>
      <c r="DC304" s="191"/>
      <c r="DD304" s="191"/>
      <c r="DE304" s="191"/>
      <c r="DF304" s="191"/>
      <c r="DG304" s="191"/>
      <c r="DH304" s="191"/>
      <c r="DI304" s="191"/>
      <c r="DJ304" s="191"/>
      <c r="DK304" s="191"/>
      <c r="DL304" s="191"/>
      <c r="DM304" s="191"/>
      <c r="DN304" s="191"/>
      <c r="DO304" s="191"/>
      <c r="DP304" s="191"/>
      <c r="DQ304" s="191"/>
      <c r="DR304" s="191"/>
      <c r="DS304" s="191"/>
      <c r="DT304" s="191"/>
      <c r="DU304" s="191"/>
      <c r="DV304" s="191"/>
      <c r="DW304" s="191"/>
      <c r="DX304" s="191"/>
      <c r="DY304" s="191"/>
      <c r="DZ304" s="191"/>
      <c r="EA304" s="191"/>
      <c r="EB304" s="191"/>
      <c r="EC304" s="191"/>
      <c r="ED304" s="191"/>
    </row>
    <row r="305" spans="1:134">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191"/>
      <c r="CL305" s="191"/>
      <c r="CM305" s="191"/>
      <c r="CN305" s="191"/>
      <c r="CO305" s="191"/>
      <c r="CP305" s="191"/>
      <c r="CQ305" s="191"/>
      <c r="CR305" s="191"/>
      <c r="CS305" s="191"/>
      <c r="CT305" s="191"/>
      <c r="CU305" s="191"/>
      <c r="CV305" s="191"/>
      <c r="CW305" s="191"/>
      <c r="CX305" s="191"/>
      <c r="CY305" s="191"/>
      <c r="CZ305" s="191"/>
      <c r="DA305" s="191"/>
      <c r="DB305" s="191"/>
      <c r="DC305" s="191"/>
      <c r="DD305" s="191"/>
      <c r="DE305" s="191"/>
      <c r="DF305" s="191"/>
      <c r="DG305" s="191"/>
      <c r="DH305" s="191"/>
      <c r="DI305" s="191"/>
      <c r="DJ305" s="191"/>
      <c r="DK305" s="191"/>
      <c r="DL305" s="191"/>
      <c r="DM305" s="191"/>
      <c r="DN305" s="191"/>
      <c r="DO305" s="191"/>
      <c r="DP305" s="191"/>
      <c r="DQ305" s="191"/>
      <c r="DR305" s="191"/>
      <c r="DS305" s="191"/>
      <c r="DT305" s="191"/>
      <c r="DU305" s="191"/>
      <c r="DV305" s="191"/>
      <c r="DW305" s="191"/>
      <c r="DX305" s="191"/>
      <c r="DY305" s="191"/>
      <c r="DZ305" s="191"/>
      <c r="EA305" s="191"/>
      <c r="EB305" s="191"/>
      <c r="EC305" s="191"/>
      <c r="ED305" s="191"/>
    </row>
    <row r="306" spans="1:134">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c r="BM306" s="191"/>
      <c r="BN306" s="191"/>
      <c r="BO306" s="191"/>
      <c r="BP306" s="191"/>
      <c r="BQ306" s="191"/>
      <c r="BR306" s="191"/>
      <c r="BS306" s="191"/>
      <c r="BT306" s="191"/>
      <c r="BU306" s="191"/>
      <c r="BV306" s="191"/>
      <c r="BW306" s="191"/>
      <c r="BX306" s="191"/>
      <c r="BY306" s="191"/>
      <c r="BZ306" s="191"/>
      <c r="CA306" s="191"/>
      <c r="CB306" s="191"/>
      <c r="CC306" s="191"/>
      <c r="CD306" s="191"/>
      <c r="CE306" s="191"/>
      <c r="CF306" s="191"/>
      <c r="CG306" s="191"/>
      <c r="CH306" s="191"/>
      <c r="CI306" s="191"/>
      <c r="CJ306" s="191"/>
      <c r="CK306" s="191"/>
      <c r="CL306" s="191"/>
      <c r="CM306" s="191"/>
      <c r="CN306" s="191"/>
      <c r="CO306" s="191"/>
      <c r="CP306" s="191"/>
      <c r="CQ306" s="191"/>
      <c r="CR306" s="191"/>
      <c r="CS306" s="191"/>
      <c r="CT306" s="191"/>
      <c r="CU306" s="191"/>
      <c r="CV306" s="191"/>
      <c r="CW306" s="191"/>
      <c r="CX306" s="191"/>
      <c r="CY306" s="191"/>
      <c r="CZ306" s="191"/>
      <c r="DA306" s="191"/>
      <c r="DB306" s="191"/>
      <c r="DC306" s="191"/>
      <c r="DD306" s="191"/>
      <c r="DE306" s="191"/>
      <c r="DF306" s="191"/>
      <c r="DG306" s="191"/>
      <c r="DH306" s="191"/>
      <c r="DI306" s="191"/>
      <c r="DJ306" s="191"/>
      <c r="DK306" s="191"/>
      <c r="DL306" s="191"/>
      <c r="DM306" s="191"/>
      <c r="DN306" s="191"/>
      <c r="DO306" s="191"/>
      <c r="DP306" s="191"/>
      <c r="DQ306" s="191"/>
      <c r="DR306" s="191"/>
      <c r="DS306" s="191"/>
      <c r="DT306" s="191"/>
      <c r="DU306" s="191"/>
      <c r="DV306" s="191"/>
      <c r="DW306" s="191"/>
      <c r="DX306" s="191"/>
      <c r="DY306" s="191"/>
      <c r="DZ306" s="191"/>
      <c r="EA306" s="191"/>
      <c r="EB306" s="191"/>
      <c r="EC306" s="191"/>
      <c r="ED306" s="191"/>
    </row>
    <row r="307" spans="1:134">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c r="BM307" s="191"/>
      <c r="BN307" s="191"/>
      <c r="BO307" s="191"/>
      <c r="BP307" s="191"/>
      <c r="BQ307" s="191"/>
      <c r="BR307" s="191"/>
      <c r="BS307" s="191"/>
      <c r="BT307" s="191"/>
      <c r="BU307" s="191"/>
      <c r="BV307" s="191"/>
      <c r="BW307" s="191"/>
      <c r="BX307" s="191"/>
      <c r="BY307" s="191"/>
      <c r="BZ307" s="191"/>
      <c r="CA307" s="191"/>
      <c r="CB307" s="191"/>
      <c r="CC307" s="191"/>
      <c r="CD307" s="191"/>
      <c r="CE307" s="191"/>
      <c r="CF307" s="191"/>
      <c r="CG307" s="191"/>
      <c r="CH307" s="191"/>
      <c r="CI307" s="191"/>
      <c r="CJ307" s="191"/>
      <c r="CK307" s="191"/>
      <c r="CL307" s="191"/>
      <c r="CM307" s="191"/>
      <c r="CN307" s="191"/>
      <c r="CO307" s="191"/>
      <c r="CP307" s="191"/>
      <c r="CQ307" s="191"/>
      <c r="CR307" s="191"/>
      <c r="CS307" s="191"/>
      <c r="CT307" s="191"/>
      <c r="CU307" s="191"/>
      <c r="CV307" s="191"/>
      <c r="CW307" s="191"/>
      <c r="CX307" s="191"/>
      <c r="CY307" s="191"/>
      <c r="CZ307" s="191"/>
      <c r="DA307" s="191"/>
      <c r="DB307" s="191"/>
      <c r="DC307" s="191"/>
      <c r="DD307" s="191"/>
      <c r="DE307" s="191"/>
      <c r="DF307" s="191"/>
      <c r="DG307" s="191"/>
      <c r="DH307" s="191"/>
      <c r="DI307" s="191"/>
      <c r="DJ307" s="191"/>
      <c r="DK307" s="191"/>
      <c r="DL307" s="191"/>
      <c r="DM307" s="191"/>
      <c r="DN307" s="191"/>
      <c r="DO307" s="191"/>
      <c r="DP307" s="191"/>
      <c r="DQ307" s="191"/>
      <c r="DR307" s="191"/>
      <c r="DS307" s="191"/>
      <c r="DT307" s="191"/>
      <c r="DU307" s="191"/>
      <c r="DV307" s="191"/>
      <c r="DW307" s="191"/>
      <c r="DX307" s="191"/>
      <c r="DY307" s="191"/>
      <c r="DZ307" s="191"/>
      <c r="EA307" s="191"/>
      <c r="EB307" s="191"/>
      <c r="EC307" s="191"/>
      <c r="ED307" s="191"/>
    </row>
    <row r="308" spans="1:134">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c r="BM308" s="191"/>
      <c r="BN308" s="191"/>
      <c r="BO308" s="191"/>
      <c r="BP308" s="191"/>
      <c r="BQ308" s="191"/>
      <c r="BR308" s="191"/>
      <c r="BS308" s="191"/>
      <c r="BT308" s="191"/>
      <c r="BU308" s="191"/>
      <c r="BV308" s="191"/>
      <c r="BW308" s="191"/>
      <c r="BX308" s="191"/>
      <c r="BY308" s="191"/>
      <c r="BZ308" s="191"/>
      <c r="CA308" s="191"/>
      <c r="CB308" s="191"/>
      <c r="CC308" s="191"/>
      <c r="CD308" s="191"/>
      <c r="CE308" s="191"/>
      <c r="CF308" s="191"/>
      <c r="CG308" s="191"/>
      <c r="CH308" s="191"/>
      <c r="CI308" s="191"/>
      <c r="CJ308" s="191"/>
      <c r="CK308" s="191"/>
      <c r="CL308" s="191"/>
      <c r="CM308" s="191"/>
      <c r="CN308" s="191"/>
      <c r="CO308" s="191"/>
      <c r="CP308" s="191"/>
      <c r="CQ308" s="191"/>
      <c r="CR308" s="191"/>
      <c r="CS308" s="191"/>
      <c r="CT308" s="191"/>
      <c r="CU308" s="191"/>
      <c r="CV308" s="191"/>
      <c r="CW308" s="191"/>
      <c r="CX308" s="191"/>
      <c r="CY308" s="191"/>
      <c r="CZ308" s="191"/>
      <c r="DA308" s="191"/>
      <c r="DB308" s="191"/>
      <c r="DC308" s="191"/>
      <c r="DD308" s="191"/>
      <c r="DE308" s="191"/>
      <c r="DF308" s="191"/>
      <c r="DG308" s="191"/>
      <c r="DH308" s="191"/>
      <c r="DI308" s="191"/>
      <c r="DJ308" s="191"/>
      <c r="DK308" s="191"/>
      <c r="DL308" s="191"/>
      <c r="DM308" s="191"/>
      <c r="DN308" s="191"/>
      <c r="DO308" s="191"/>
      <c r="DP308" s="191"/>
      <c r="DQ308" s="191"/>
      <c r="DR308" s="191"/>
      <c r="DS308" s="191"/>
      <c r="DT308" s="191"/>
      <c r="DU308" s="191"/>
      <c r="DV308" s="191"/>
      <c r="DW308" s="191"/>
      <c r="DX308" s="191"/>
      <c r="DY308" s="191"/>
      <c r="DZ308" s="191"/>
      <c r="EA308" s="191"/>
      <c r="EB308" s="191"/>
      <c r="EC308" s="191"/>
      <c r="ED308" s="191"/>
    </row>
    <row r="309" spans="1:134">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c r="BM309" s="191"/>
      <c r="BN309" s="191"/>
      <c r="BO309" s="191"/>
      <c r="BP309" s="191"/>
      <c r="BQ309" s="191"/>
      <c r="BR309" s="191"/>
      <c r="BS309" s="191"/>
      <c r="BT309" s="191"/>
      <c r="BU309" s="191"/>
      <c r="BV309" s="191"/>
      <c r="BW309" s="191"/>
      <c r="BX309" s="191"/>
      <c r="BY309" s="191"/>
      <c r="BZ309" s="191"/>
      <c r="CA309" s="191"/>
      <c r="CB309" s="191"/>
      <c r="CC309" s="191"/>
      <c r="CD309" s="191"/>
      <c r="CE309" s="191"/>
      <c r="CF309" s="191"/>
      <c r="CG309" s="191"/>
      <c r="CH309" s="191"/>
      <c r="CI309" s="191"/>
      <c r="CJ309" s="191"/>
      <c r="CK309" s="191"/>
      <c r="CL309" s="191"/>
      <c r="CM309" s="191"/>
      <c r="CN309" s="191"/>
      <c r="CO309" s="191"/>
      <c r="CP309" s="191"/>
      <c r="CQ309" s="191"/>
      <c r="CR309" s="191"/>
      <c r="CS309" s="191"/>
      <c r="CT309" s="191"/>
      <c r="CU309" s="191"/>
      <c r="CV309" s="191"/>
      <c r="CW309" s="191"/>
      <c r="CX309" s="191"/>
      <c r="CY309" s="191"/>
      <c r="CZ309" s="191"/>
      <c r="DA309" s="191"/>
      <c r="DB309" s="191"/>
      <c r="DC309" s="191"/>
      <c r="DD309" s="191"/>
      <c r="DE309" s="191"/>
      <c r="DF309" s="191"/>
      <c r="DG309" s="191"/>
      <c r="DH309" s="191"/>
      <c r="DI309" s="191"/>
      <c r="DJ309" s="191"/>
      <c r="DK309" s="191"/>
      <c r="DL309" s="191"/>
      <c r="DM309" s="191"/>
      <c r="DN309" s="191"/>
      <c r="DO309" s="191"/>
      <c r="DP309" s="191"/>
      <c r="DQ309" s="191"/>
      <c r="DR309" s="191"/>
      <c r="DS309" s="191"/>
      <c r="DT309" s="191"/>
      <c r="DU309" s="191"/>
      <c r="DV309" s="191"/>
      <c r="DW309" s="191"/>
      <c r="DX309" s="191"/>
      <c r="DY309" s="191"/>
      <c r="DZ309" s="191"/>
      <c r="EA309" s="191"/>
      <c r="EB309" s="191"/>
      <c r="EC309" s="191"/>
      <c r="ED309" s="191"/>
    </row>
    <row r="310" spans="1:134">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row>
    <row r="311" spans="1:134">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c r="BM311" s="191"/>
      <c r="BN311" s="191"/>
      <c r="BO311" s="191"/>
      <c r="BP311" s="191"/>
      <c r="BQ311" s="191"/>
      <c r="BR311" s="191"/>
      <c r="BS311" s="191"/>
      <c r="BT311" s="191"/>
      <c r="BU311" s="191"/>
      <c r="BV311" s="191"/>
      <c r="BW311" s="191"/>
      <c r="BX311" s="191"/>
      <c r="BY311" s="191"/>
      <c r="BZ311" s="191"/>
      <c r="CA311" s="191"/>
      <c r="CB311" s="191"/>
      <c r="CC311" s="191"/>
      <c r="CD311" s="191"/>
      <c r="CE311" s="191"/>
      <c r="CF311" s="191"/>
      <c r="CG311" s="191"/>
      <c r="CH311" s="191"/>
      <c r="CI311" s="191"/>
      <c r="CJ311" s="191"/>
      <c r="CK311" s="191"/>
      <c r="CL311" s="191"/>
      <c r="CM311" s="191"/>
      <c r="CN311" s="191"/>
      <c r="CO311" s="191"/>
      <c r="CP311" s="191"/>
      <c r="CQ311" s="191"/>
      <c r="CR311" s="191"/>
      <c r="CS311" s="191"/>
      <c r="CT311" s="191"/>
      <c r="CU311" s="191"/>
      <c r="CV311" s="191"/>
      <c r="CW311" s="191"/>
      <c r="CX311" s="191"/>
      <c r="CY311" s="191"/>
      <c r="CZ311" s="191"/>
      <c r="DA311" s="191"/>
      <c r="DB311" s="191"/>
      <c r="DC311" s="191"/>
      <c r="DD311" s="191"/>
      <c r="DE311" s="191"/>
      <c r="DF311" s="191"/>
      <c r="DG311" s="191"/>
      <c r="DH311" s="191"/>
      <c r="DI311" s="191"/>
      <c r="DJ311" s="191"/>
      <c r="DK311" s="191"/>
      <c r="DL311" s="191"/>
      <c r="DM311" s="191"/>
      <c r="DN311" s="191"/>
      <c r="DO311" s="191"/>
      <c r="DP311" s="191"/>
      <c r="DQ311" s="191"/>
      <c r="DR311" s="191"/>
      <c r="DS311" s="191"/>
      <c r="DT311" s="191"/>
      <c r="DU311" s="191"/>
      <c r="DV311" s="191"/>
      <c r="DW311" s="191"/>
      <c r="DX311" s="191"/>
      <c r="DY311" s="191"/>
      <c r="DZ311" s="191"/>
      <c r="EA311" s="191"/>
      <c r="EB311" s="191"/>
      <c r="EC311" s="191"/>
      <c r="ED311" s="191"/>
    </row>
    <row r="312" spans="1:134">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c r="BM312" s="191"/>
      <c r="BN312" s="191"/>
      <c r="BO312" s="191"/>
      <c r="BP312" s="191"/>
      <c r="BQ312" s="191"/>
      <c r="BR312" s="191"/>
      <c r="BS312" s="191"/>
      <c r="BT312" s="191"/>
      <c r="BU312" s="191"/>
      <c r="BV312" s="191"/>
      <c r="BW312" s="191"/>
      <c r="BX312" s="191"/>
      <c r="BY312" s="191"/>
      <c r="BZ312" s="191"/>
      <c r="CA312" s="191"/>
      <c r="CB312" s="191"/>
      <c r="CC312" s="191"/>
      <c r="CD312" s="191"/>
      <c r="CE312" s="191"/>
      <c r="CF312" s="191"/>
      <c r="CG312" s="191"/>
      <c r="CH312" s="191"/>
      <c r="CI312" s="191"/>
      <c r="CJ312" s="191"/>
      <c r="CK312" s="191"/>
      <c r="CL312" s="191"/>
      <c r="CM312" s="191"/>
      <c r="CN312" s="191"/>
      <c r="CO312" s="191"/>
      <c r="CP312" s="191"/>
      <c r="CQ312" s="191"/>
      <c r="CR312" s="191"/>
      <c r="CS312" s="191"/>
      <c r="CT312" s="191"/>
      <c r="CU312" s="191"/>
      <c r="CV312" s="191"/>
      <c r="CW312" s="191"/>
      <c r="CX312" s="191"/>
      <c r="CY312" s="191"/>
      <c r="CZ312" s="191"/>
      <c r="DA312" s="191"/>
      <c r="DB312" s="191"/>
      <c r="DC312" s="191"/>
      <c r="DD312" s="191"/>
      <c r="DE312" s="191"/>
      <c r="DF312" s="191"/>
      <c r="DG312" s="191"/>
      <c r="DH312" s="191"/>
      <c r="DI312" s="191"/>
      <c r="DJ312" s="191"/>
      <c r="DK312" s="191"/>
      <c r="DL312" s="191"/>
      <c r="DM312" s="191"/>
      <c r="DN312" s="191"/>
      <c r="DO312" s="191"/>
      <c r="DP312" s="191"/>
      <c r="DQ312" s="191"/>
      <c r="DR312" s="191"/>
      <c r="DS312" s="191"/>
      <c r="DT312" s="191"/>
      <c r="DU312" s="191"/>
      <c r="DV312" s="191"/>
      <c r="DW312" s="191"/>
      <c r="DX312" s="191"/>
      <c r="DY312" s="191"/>
      <c r="DZ312" s="191"/>
      <c r="EA312" s="191"/>
      <c r="EB312" s="191"/>
      <c r="EC312" s="191"/>
      <c r="ED312" s="191"/>
    </row>
    <row r="313" spans="1:134">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191"/>
      <c r="BQ313" s="191"/>
      <c r="BR313" s="191"/>
      <c r="BS313" s="191"/>
      <c r="BT313" s="191"/>
      <c r="BU313" s="191"/>
      <c r="BV313" s="191"/>
      <c r="BW313" s="191"/>
      <c r="BX313" s="191"/>
      <c r="BY313" s="191"/>
      <c r="BZ313" s="191"/>
      <c r="CA313" s="191"/>
      <c r="CB313" s="191"/>
      <c r="CC313" s="191"/>
      <c r="CD313" s="191"/>
      <c r="CE313" s="191"/>
      <c r="CF313" s="191"/>
      <c r="CG313" s="191"/>
      <c r="CH313" s="191"/>
      <c r="CI313" s="191"/>
      <c r="CJ313" s="191"/>
      <c r="CK313" s="191"/>
      <c r="CL313" s="191"/>
      <c r="CM313" s="191"/>
      <c r="CN313" s="191"/>
      <c r="CO313" s="191"/>
      <c r="CP313" s="191"/>
      <c r="CQ313" s="191"/>
      <c r="CR313" s="191"/>
      <c r="CS313" s="191"/>
      <c r="CT313" s="191"/>
      <c r="CU313" s="191"/>
      <c r="CV313" s="191"/>
      <c r="CW313" s="191"/>
      <c r="CX313" s="191"/>
      <c r="CY313" s="191"/>
      <c r="CZ313" s="191"/>
      <c r="DA313" s="191"/>
      <c r="DB313" s="191"/>
      <c r="DC313" s="191"/>
      <c r="DD313" s="191"/>
      <c r="DE313" s="191"/>
      <c r="DF313" s="191"/>
      <c r="DG313" s="191"/>
      <c r="DH313" s="191"/>
      <c r="DI313" s="191"/>
      <c r="DJ313" s="191"/>
      <c r="DK313" s="191"/>
      <c r="DL313" s="191"/>
      <c r="DM313" s="191"/>
      <c r="DN313" s="191"/>
      <c r="DO313" s="191"/>
      <c r="DP313" s="191"/>
      <c r="DQ313" s="191"/>
      <c r="DR313" s="191"/>
      <c r="DS313" s="191"/>
      <c r="DT313" s="191"/>
      <c r="DU313" s="191"/>
      <c r="DV313" s="191"/>
      <c r="DW313" s="191"/>
      <c r="DX313" s="191"/>
      <c r="DY313" s="191"/>
      <c r="DZ313" s="191"/>
      <c r="EA313" s="191"/>
      <c r="EB313" s="191"/>
      <c r="EC313" s="191"/>
      <c r="ED313" s="191"/>
    </row>
    <row r="314" spans="1:134">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1"/>
      <c r="BR314" s="191"/>
      <c r="BS314" s="191"/>
      <c r="BT314" s="191"/>
      <c r="BU314" s="191"/>
      <c r="BV314" s="191"/>
      <c r="BW314" s="191"/>
      <c r="BX314" s="191"/>
      <c r="BY314" s="191"/>
      <c r="BZ314" s="191"/>
      <c r="CA314" s="191"/>
      <c r="CB314" s="191"/>
      <c r="CC314" s="191"/>
      <c r="CD314" s="191"/>
      <c r="CE314" s="191"/>
      <c r="CF314" s="191"/>
      <c r="CG314" s="191"/>
      <c r="CH314" s="191"/>
      <c r="CI314" s="191"/>
      <c r="CJ314" s="191"/>
      <c r="CK314" s="191"/>
      <c r="CL314" s="191"/>
      <c r="CM314" s="191"/>
      <c r="CN314" s="191"/>
      <c r="CO314" s="191"/>
      <c r="CP314" s="191"/>
      <c r="CQ314" s="191"/>
      <c r="CR314" s="191"/>
      <c r="CS314" s="191"/>
      <c r="CT314" s="191"/>
      <c r="CU314" s="191"/>
      <c r="CV314" s="191"/>
      <c r="CW314" s="191"/>
      <c r="CX314" s="191"/>
      <c r="CY314" s="191"/>
      <c r="CZ314" s="191"/>
      <c r="DA314" s="191"/>
      <c r="DB314" s="191"/>
      <c r="DC314" s="191"/>
      <c r="DD314" s="191"/>
      <c r="DE314" s="191"/>
      <c r="DF314" s="191"/>
      <c r="DG314" s="191"/>
      <c r="DH314" s="191"/>
      <c r="DI314" s="191"/>
      <c r="DJ314" s="191"/>
      <c r="DK314" s="191"/>
      <c r="DL314" s="191"/>
      <c r="DM314" s="191"/>
      <c r="DN314" s="191"/>
      <c r="DO314" s="191"/>
      <c r="DP314" s="191"/>
      <c r="DQ314" s="191"/>
      <c r="DR314" s="191"/>
      <c r="DS314" s="191"/>
      <c r="DT314" s="191"/>
      <c r="DU314" s="191"/>
      <c r="DV314" s="191"/>
      <c r="DW314" s="191"/>
      <c r="DX314" s="191"/>
      <c r="DY314" s="191"/>
      <c r="DZ314" s="191"/>
      <c r="EA314" s="191"/>
      <c r="EB314" s="191"/>
      <c r="EC314" s="191"/>
      <c r="ED314" s="191"/>
    </row>
    <row r="315" spans="1:134">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c r="BM315" s="191"/>
      <c r="BN315" s="191"/>
      <c r="BO315" s="191"/>
      <c r="BP315" s="191"/>
      <c r="BQ315" s="191"/>
      <c r="BR315" s="191"/>
      <c r="BS315" s="191"/>
      <c r="BT315" s="191"/>
      <c r="BU315" s="191"/>
      <c r="BV315" s="191"/>
      <c r="BW315" s="191"/>
      <c r="BX315" s="191"/>
      <c r="BY315" s="191"/>
      <c r="BZ315" s="191"/>
      <c r="CA315" s="191"/>
      <c r="CB315" s="191"/>
      <c r="CC315" s="191"/>
      <c r="CD315" s="191"/>
      <c r="CE315" s="191"/>
      <c r="CF315" s="191"/>
      <c r="CG315" s="191"/>
      <c r="CH315" s="191"/>
      <c r="CI315" s="191"/>
      <c r="CJ315" s="191"/>
      <c r="CK315" s="191"/>
      <c r="CL315" s="191"/>
      <c r="CM315" s="191"/>
      <c r="CN315" s="191"/>
      <c r="CO315" s="191"/>
      <c r="CP315" s="191"/>
      <c r="CQ315" s="191"/>
      <c r="CR315" s="191"/>
      <c r="CS315" s="191"/>
      <c r="CT315" s="191"/>
      <c r="CU315" s="191"/>
      <c r="CV315" s="191"/>
      <c r="CW315" s="191"/>
      <c r="CX315" s="191"/>
      <c r="CY315" s="191"/>
      <c r="CZ315" s="191"/>
      <c r="DA315" s="191"/>
      <c r="DB315" s="191"/>
      <c r="DC315" s="191"/>
      <c r="DD315" s="191"/>
      <c r="DE315" s="191"/>
      <c r="DF315" s="191"/>
      <c r="DG315" s="191"/>
      <c r="DH315" s="191"/>
      <c r="DI315" s="191"/>
      <c r="DJ315" s="191"/>
      <c r="DK315" s="191"/>
      <c r="DL315" s="191"/>
      <c r="DM315" s="191"/>
      <c r="DN315" s="191"/>
      <c r="DO315" s="191"/>
      <c r="DP315" s="191"/>
      <c r="DQ315" s="191"/>
      <c r="DR315" s="191"/>
      <c r="DS315" s="191"/>
      <c r="DT315" s="191"/>
      <c r="DU315" s="191"/>
      <c r="DV315" s="191"/>
      <c r="DW315" s="191"/>
      <c r="DX315" s="191"/>
      <c r="DY315" s="191"/>
      <c r="DZ315" s="191"/>
      <c r="EA315" s="191"/>
      <c r="EB315" s="191"/>
      <c r="EC315" s="191"/>
      <c r="ED315" s="191"/>
    </row>
    <row r="316" spans="1:134">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c r="BM316" s="191"/>
      <c r="BN316" s="191"/>
      <c r="BO316" s="191"/>
      <c r="BP316" s="191"/>
      <c r="BQ316" s="191"/>
      <c r="BR316" s="191"/>
      <c r="BS316" s="191"/>
      <c r="BT316" s="191"/>
      <c r="BU316" s="191"/>
      <c r="BV316" s="191"/>
      <c r="BW316" s="191"/>
      <c r="BX316" s="191"/>
      <c r="BY316" s="191"/>
      <c r="BZ316" s="191"/>
      <c r="CA316" s="191"/>
      <c r="CB316" s="191"/>
      <c r="CC316" s="191"/>
      <c r="CD316" s="191"/>
      <c r="CE316" s="191"/>
      <c r="CF316" s="191"/>
      <c r="CG316" s="191"/>
      <c r="CH316" s="191"/>
      <c r="CI316" s="191"/>
      <c r="CJ316" s="191"/>
      <c r="CK316" s="191"/>
      <c r="CL316" s="191"/>
      <c r="CM316" s="191"/>
      <c r="CN316" s="191"/>
      <c r="CO316" s="191"/>
      <c r="CP316" s="191"/>
      <c r="CQ316" s="191"/>
      <c r="CR316" s="191"/>
      <c r="CS316" s="191"/>
      <c r="CT316" s="191"/>
      <c r="CU316" s="191"/>
      <c r="CV316" s="191"/>
      <c r="CW316" s="191"/>
      <c r="CX316" s="191"/>
      <c r="CY316" s="191"/>
      <c r="CZ316" s="191"/>
      <c r="DA316" s="191"/>
      <c r="DB316" s="191"/>
      <c r="DC316" s="191"/>
      <c r="DD316" s="191"/>
      <c r="DE316" s="191"/>
      <c r="DF316" s="191"/>
      <c r="DG316" s="191"/>
      <c r="DH316" s="191"/>
      <c r="DI316" s="191"/>
      <c r="DJ316" s="191"/>
      <c r="DK316" s="191"/>
      <c r="DL316" s="191"/>
      <c r="DM316" s="191"/>
      <c r="DN316" s="191"/>
      <c r="DO316" s="191"/>
      <c r="DP316" s="191"/>
      <c r="DQ316" s="191"/>
      <c r="DR316" s="191"/>
      <c r="DS316" s="191"/>
      <c r="DT316" s="191"/>
      <c r="DU316" s="191"/>
      <c r="DV316" s="191"/>
      <c r="DW316" s="191"/>
      <c r="DX316" s="191"/>
      <c r="DY316" s="191"/>
      <c r="DZ316" s="191"/>
      <c r="EA316" s="191"/>
      <c r="EB316" s="191"/>
      <c r="EC316" s="191"/>
      <c r="ED316" s="191"/>
    </row>
    <row r="317" spans="1:134">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c r="BM317" s="191"/>
      <c r="BN317" s="191"/>
      <c r="BO317" s="191"/>
      <c r="BP317" s="191"/>
      <c r="BQ317" s="191"/>
      <c r="BR317" s="191"/>
      <c r="BS317" s="191"/>
      <c r="BT317" s="191"/>
      <c r="BU317" s="191"/>
      <c r="BV317" s="191"/>
      <c r="BW317" s="191"/>
      <c r="BX317" s="191"/>
      <c r="BY317" s="191"/>
      <c r="BZ317" s="191"/>
      <c r="CA317" s="191"/>
      <c r="CB317" s="191"/>
      <c r="CC317" s="191"/>
      <c r="CD317" s="191"/>
      <c r="CE317" s="191"/>
      <c r="CF317" s="191"/>
      <c r="CG317" s="191"/>
      <c r="CH317" s="191"/>
      <c r="CI317" s="191"/>
      <c r="CJ317" s="191"/>
      <c r="CK317" s="191"/>
      <c r="CL317" s="191"/>
      <c r="CM317" s="191"/>
      <c r="CN317" s="191"/>
      <c r="CO317" s="191"/>
      <c r="CP317" s="191"/>
      <c r="CQ317" s="191"/>
      <c r="CR317" s="191"/>
      <c r="CS317" s="191"/>
      <c r="CT317" s="191"/>
      <c r="CU317" s="191"/>
      <c r="CV317" s="191"/>
      <c r="CW317" s="191"/>
      <c r="CX317" s="191"/>
      <c r="CY317" s="191"/>
      <c r="CZ317" s="191"/>
      <c r="DA317" s="191"/>
      <c r="DB317" s="191"/>
      <c r="DC317" s="191"/>
      <c r="DD317" s="191"/>
      <c r="DE317" s="191"/>
      <c r="DF317" s="191"/>
      <c r="DG317" s="191"/>
      <c r="DH317" s="191"/>
      <c r="DI317" s="191"/>
      <c r="DJ317" s="191"/>
      <c r="DK317" s="191"/>
      <c r="DL317" s="191"/>
      <c r="DM317" s="191"/>
      <c r="DN317" s="191"/>
      <c r="DO317" s="191"/>
      <c r="DP317" s="191"/>
      <c r="DQ317" s="191"/>
      <c r="DR317" s="191"/>
      <c r="DS317" s="191"/>
      <c r="DT317" s="191"/>
      <c r="DU317" s="191"/>
      <c r="DV317" s="191"/>
      <c r="DW317" s="191"/>
      <c r="DX317" s="191"/>
      <c r="DY317" s="191"/>
      <c r="DZ317" s="191"/>
      <c r="EA317" s="191"/>
      <c r="EB317" s="191"/>
      <c r="EC317" s="191"/>
      <c r="ED317" s="191"/>
    </row>
    <row r="318" spans="1:134">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1"/>
      <c r="BR318" s="191"/>
      <c r="BS318" s="191"/>
      <c r="BT318" s="191"/>
      <c r="BU318" s="191"/>
      <c r="BV318" s="191"/>
      <c r="BW318" s="191"/>
      <c r="BX318" s="191"/>
      <c r="BY318" s="191"/>
      <c r="BZ318" s="191"/>
      <c r="CA318" s="191"/>
      <c r="CB318" s="191"/>
      <c r="CC318" s="191"/>
      <c r="CD318" s="191"/>
      <c r="CE318" s="191"/>
      <c r="CF318" s="191"/>
      <c r="CG318" s="191"/>
      <c r="CH318" s="191"/>
      <c r="CI318" s="191"/>
      <c r="CJ318" s="191"/>
      <c r="CK318" s="191"/>
      <c r="CL318" s="191"/>
      <c r="CM318" s="191"/>
      <c r="CN318" s="191"/>
      <c r="CO318" s="191"/>
      <c r="CP318" s="191"/>
      <c r="CQ318" s="191"/>
      <c r="CR318" s="191"/>
      <c r="CS318" s="191"/>
      <c r="CT318" s="191"/>
      <c r="CU318" s="191"/>
      <c r="CV318" s="191"/>
      <c r="CW318" s="191"/>
      <c r="CX318" s="191"/>
      <c r="CY318" s="191"/>
      <c r="CZ318" s="191"/>
      <c r="DA318" s="191"/>
      <c r="DB318" s="191"/>
      <c r="DC318" s="191"/>
      <c r="DD318" s="191"/>
      <c r="DE318" s="191"/>
      <c r="DF318" s="191"/>
      <c r="DG318" s="191"/>
      <c r="DH318" s="191"/>
      <c r="DI318" s="191"/>
      <c r="DJ318" s="191"/>
      <c r="DK318" s="191"/>
      <c r="DL318" s="191"/>
      <c r="DM318" s="191"/>
      <c r="DN318" s="191"/>
      <c r="DO318" s="191"/>
      <c r="DP318" s="191"/>
      <c r="DQ318" s="191"/>
      <c r="DR318" s="191"/>
      <c r="DS318" s="191"/>
      <c r="DT318" s="191"/>
      <c r="DU318" s="191"/>
      <c r="DV318" s="191"/>
      <c r="DW318" s="191"/>
      <c r="DX318" s="191"/>
      <c r="DY318" s="191"/>
      <c r="DZ318" s="191"/>
      <c r="EA318" s="191"/>
      <c r="EB318" s="191"/>
      <c r="EC318" s="191"/>
      <c r="ED318" s="191"/>
    </row>
    <row r="319" spans="1:134">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1"/>
      <c r="BU319" s="191"/>
      <c r="BV319" s="191"/>
      <c r="BW319" s="191"/>
      <c r="BX319" s="191"/>
      <c r="BY319" s="191"/>
      <c r="BZ319" s="191"/>
      <c r="CA319" s="191"/>
      <c r="CB319" s="191"/>
      <c r="CC319" s="191"/>
      <c r="CD319" s="191"/>
      <c r="CE319" s="191"/>
      <c r="CF319" s="191"/>
      <c r="CG319" s="191"/>
      <c r="CH319" s="191"/>
      <c r="CI319" s="191"/>
      <c r="CJ319" s="191"/>
      <c r="CK319" s="191"/>
      <c r="CL319" s="191"/>
      <c r="CM319" s="191"/>
      <c r="CN319" s="191"/>
      <c r="CO319" s="191"/>
      <c r="CP319" s="191"/>
      <c r="CQ319" s="191"/>
      <c r="CR319" s="191"/>
      <c r="CS319" s="191"/>
      <c r="CT319" s="191"/>
      <c r="CU319" s="191"/>
      <c r="CV319" s="191"/>
      <c r="CW319" s="191"/>
      <c r="CX319" s="191"/>
      <c r="CY319" s="191"/>
      <c r="CZ319" s="191"/>
      <c r="DA319" s="191"/>
      <c r="DB319" s="191"/>
      <c r="DC319" s="191"/>
      <c r="DD319" s="191"/>
      <c r="DE319" s="191"/>
      <c r="DF319" s="191"/>
      <c r="DG319" s="191"/>
      <c r="DH319" s="191"/>
      <c r="DI319" s="191"/>
      <c r="DJ319" s="191"/>
      <c r="DK319" s="191"/>
      <c r="DL319" s="191"/>
      <c r="DM319" s="191"/>
      <c r="DN319" s="191"/>
      <c r="DO319" s="191"/>
      <c r="DP319" s="191"/>
      <c r="DQ319" s="191"/>
      <c r="DR319" s="191"/>
      <c r="DS319" s="191"/>
      <c r="DT319" s="191"/>
      <c r="DU319" s="191"/>
      <c r="DV319" s="191"/>
      <c r="DW319" s="191"/>
      <c r="DX319" s="191"/>
      <c r="DY319" s="191"/>
      <c r="DZ319" s="191"/>
      <c r="EA319" s="191"/>
      <c r="EB319" s="191"/>
      <c r="EC319" s="191"/>
      <c r="ED319" s="191"/>
    </row>
    <row r="320" spans="1:134">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c r="BM320" s="191"/>
      <c r="BN320" s="191"/>
      <c r="BO320" s="191"/>
      <c r="BP320" s="191"/>
      <c r="BQ320" s="191"/>
      <c r="BR320" s="191"/>
      <c r="BS320" s="191"/>
      <c r="BT320" s="191"/>
      <c r="BU320" s="191"/>
      <c r="BV320" s="191"/>
      <c r="BW320" s="191"/>
      <c r="BX320" s="191"/>
      <c r="BY320" s="191"/>
      <c r="BZ320" s="191"/>
      <c r="CA320" s="191"/>
      <c r="CB320" s="191"/>
      <c r="CC320" s="191"/>
      <c r="CD320" s="191"/>
      <c r="CE320" s="191"/>
      <c r="CF320" s="191"/>
      <c r="CG320" s="191"/>
      <c r="CH320" s="191"/>
      <c r="CI320" s="191"/>
      <c r="CJ320" s="191"/>
      <c r="CK320" s="191"/>
      <c r="CL320" s="191"/>
      <c r="CM320" s="191"/>
      <c r="CN320" s="191"/>
      <c r="CO320" s="191"/>
      <c r="CP320" s="191"/>
      <c r="CQ320" s="191"/>
      <c r="CR320" s="191"/>
      <c r="CS320" s="191"/>
      <c r="CT320" s="191"/>
      <c r="CU320" s="191"/>
      <c r="CV320" s="191"/>
      <c r="CW320" s="191"/>
      <c r="CX320" s="191"/>
      <c r="CY320" s="191"/>
      <c r="CZ320" s="191"/>
      <c r="DA320" s="191"/>
      <c r="DB320" s="191"/>
      <c r="DC320" s="191"/>
      <c r="DD320" s="191"/>
      <c r="DE320" s="191"/>
      <c r="DF320" s="191"/>
      <c r="DG320" s="191"/>
      <c r="DH320" s="191"/>
      <c r="DI320" s="191"/>
      <c r="DJ320" s="191"/>
      <c r="DK320" s="191"/>
      <c r="DL320" s="191"/>
      <c r="DM320" s="191"/>
      <c r="DN320" s="191"/>
      <c r="DO320" s="191"/>
      <c r="DP320" s="191"/>
      <c r="DQ320" s="191"/>
      <c r="DR320" s="191"/>
      <c r="DS320" s="191"/>
      <c r="DT320" s="191"/>
      <c r="DU320" s="191"/>
      <c r="DV320" s="191"/>
      <c r="DW320" s="191"/>
      <c r="DX320" s="191"/>
      <c r="DY320" s="191"/>
      <c r="DZ320" s="191"/>
      <c r="EA320" s="191"/>
      <c r="EB320" s="191"/>
      <c r="EC320" s="191"/>
      <c r="ED320" s="191"/>
    </row>
    <row r="321" spans="1:134">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191"/>
      <c r="CL321" s="191"/>
      <c r="CM321" s="191"/>
      <c r="CN321" s="191"/>
      <c r="CO321" s="191"/>
      <c r="CP321" s="191"/>
      <c r="CQ321" s="191"/>
      <c r="CR321" s="191"/>
      <c r="CS321" s="191"/>
      <c r="CT321" s="191"/>
      <c r="CU321" s="191"/>
      <c r="CV321" s="191"/>
      <c r="CW321" s="191"/>
      <c r="CX321" s="191"/>
      <c r="CY321" s="191"/>
      <c r="CZ321" s="191"/>
      <c r="DA321" s="191"/>
      <c r="DB321" s="191"/>
      <c r="DC321" s="191"/>
      <c r="DD321" s="191"/>
      <c r="DE321" s="191"/>
      <c r="DF321" s="191"/>
      <c r="DG321" s="191"/>
      <c r="DH321" s="191"/>
      <c r="DI321" s="191"/>
      <c r="DJ321" s="191"/>
      <c r="DK321" s="191"/>
      <c r="DL321" s="191"/>
      <c r="DM321" s="191"/>
      <c r="DN321" s="191"/>
      <c r="DO321" s="191"/>
      <c r="DP321" s="191"/>
      <c r="DQ321" s="191"/>
      <c r="DR321" s="191"/>
      <c r="DS321" s="191"/>
      <c r="DT321" s="191"/>
      <c r="DU321" s="191"/>
      <c r="DV321" s="191"/>
      <c r="DW321" s="191"/>
      <c r="DX321" s="191"/>
      <c r="DY321" s="191"/>
      <c r="DZ321" s="191"/>
      <c r="EA321" s="191"/>
      <c r="EB321" s="191"/>
      <c r="EC321" s="191"/>
      <c r="ED321" s="191"/>
    </row>
    <row r="322" spans="1:134">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c r="BM322" s="191"/>
      <c r="BN322" s="191"/>
      <c r="BO322" s="191"/>
      <c r="BP322" s="191"/>
      <c r="BQ322" s="191"/>
      <c r="BR322" s="191"/>
      <c r="BS322" s="191"/>
      <c r="BT322" s="191"/>
      <c r="BU322" s="191"/>
      <c r="BV322" s="191"/>
      <c r="BW322" s="191"/>
      <c r="BX322" s="191"/>
      <c r="BY322" s="191"/>
      <c r="BZ322" s="191"/>
      <c r="CA322" s="191"/>
      <c r="CB322" s="191"/>
      <c r="CC322" s="191"/>
      <c r="CD322" s="191"/>
      <c r="CE322" s="191"/>
      <c r="CF322" s="191"/>
      <c r="CG322" s="191"/>
      <c r="CH322" s="191"/>
      <c r="CI322" s="191"/>
      <c r="CJ322" s="191"/>
      <c r="CK322" s="191"/>
      <c r="CL322" s="191"/>
      <c r="CM322" s="191"/>
      <c r="CN322" s="191"/>
      <c r="CO322" s="191"/>
      <c r="CP322" s="191"/>
      <c r="CQ322" s="191"/>
      <c r="CR322" s="191"/>
      <c r="CS322" s="191"/>
      <c r="CT322" s="191"/>
      <c r="CU322" s="191"/>
      <c r="CV322" s="191"/>
      <c r="CW322" s="191"/>
      <c r="CX322" s="191"/>
      <c r="CY322" s="191"/>
      <c r="CZ322" s="191"/>
      <c r="DA322" s="191"/>
      <c r="DB322" s="191"/>
      <c r="DC322" s="191"/>
      <c r="DD322" s="191"/>
      <c r="DE322" s="191"/>
      <c r="DF322" s="191"/>
      <c r="DG322" s="191"/>
      <c r="DH322" s="191"/>
      <c r="DI322" s="191"/>
      <c r="DJ322" s="191"/>
      <c r="DK322" s="191"/>
      <c r="DL322" s="191"/>
      <c r="DM322" s="191"/>
      <c r="DN322" s="191"/>
      <c r="DO322" s="191"/>
      <c r="DP322" s="191"/>
      <c r="DQ322" s="191"/>
      <c r="DR322" s="191"/>
      <c r="DS322" s="191"/>
      <c r="DT322" s="191"/>
      <c r="DU322" s="191"/>
      <c r="DV322" s="191"/>
      <c r="DW322" s="191"/>
      <c r="DX322" s="191"/>
      <c r="DY322" s="191"/>
      <c r="DZ322" s="191"/>
      <c r="EA322" s="191"/>
      <c r="EB322" s="191"/>
      <c r="EC322" s="191"/>
      <c r="ED322" s="191"/>
    </row>
    <row r="323" spans="1:134">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c r="BM323" s="191"/>
      <c r="BN323" s="191"/>
      <c r="BO323" s="191"/>
      <c r="BP323" s="191"/>
      <c r="BQ323" s="191"/>
      <c r="BR323" s="191"/>
      <c r="BS323" s="191"/>
      <c r="BT323" s="191"/>
      <c r="BU323" s="191"/>
      <c r="BV323" s="191"/>
      <c r="BW323" s="191"/>
      <c r="BX323" s="191"/>
      <c r="BY323" s="191"/>
      <c r="BZ323" s="191"/>
      <c r="CA323" s="191"/>
      <c r="CB323" s="191"/>
      <c r="CC323" s="191"/>
      <c r="CD323" s="191"/>
      <c r="CE323" s="191"/>
      <c r="CF323" s="191"/>
      <c r="CG323" s="191"/>
      <c r="CH323" s="191"/>
      <c r="CI323" s="191"/>
      <c r="CJ323" s="191"/>
      <c r="CK323" s="191"/>
      <c r="CL323" s="191"/>
      <c r="CM323" s="191"/>
      <c r="CN323" s="191"/>
      <c r="CO323" s="191"/>
      <c r="CP323" s="191"/>
      <c r="CQ323" s="191"/>
      <c r="CR323" s="191"/>
      <c r="CS323" s="191"/>
      <c r="CT323" s="191"/>
      <c r="CU323" s="191"/>
      <c r="CV323" s="191"/>
      <c r="CW323" s="191"/>
      <c r="CX323" s="191"/>
      <c r="CY323" s="191"/>
      <c r="CZ323" s="191"/>
      <c r="DA323" s="191"/>
      <c r="DB323" s="191"/>
      <c r="DC323" s="191"/>
      <c r="DD323" s="191"/>
      <c r="DE323" s="191"/>
      <c r="DF323" s="191"/>
      <c r="DG323" s="191"/>
      <c r="DH323" s="191"/>
      <c r="DI323" s="191"/>
      <c r="DJ323" s="191"/>
      <c r="DK323" s="191"/>
      <c r="DL323" s="191"/>
      <c r="DM323" s="191"/>
      <c r="DN323" s="191"/>
      <c r="DO323" s="191"/>
      <c r="DP323" s="191"/>
      <c r="DQ323" s="191"/>
      <c r="DR323" s="191"/>
      <c r="DS323" s="191"/>
      <c r="DT323" s="191"/>
      <c r="DU323" s="191"/>
      <c r="DV323" s="191"/>
      <c r="DW323" s="191"/>
      <c r="DX323" s="191"/>
      <c r="DY323" s="191"/>
      <c r="DZ323" s="191"/>
      <c r="EA323" s="191"/>
      <c r="EB323" s="191"/>
      <c r="EC323" s="191"/>
      <c r="ED323" s="191"/>
    </row>
    <row r="324" spans="1:134">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1"/>
      <c r="BR324" s="191"/>
      <c r="BS324" s="191"/>
      <c r="BT324" s="191"/>
      <c r="BU324" s="191"/>
      <c r="BV324" s="191"/>
      <c r="BW324" s="191"/>
      <c r="BX324" s="191"/>
      <c r="BY324" s="191"/>
      <c r="BZ324" s="191"/>
      <c r="CA324" s="191"/>
      <c r="CB324" s="191"/>
      <c r="CC324" s="191"/>
      <c r="CD324" s="191"/>
      <c r="CE324" s="191"/>
      <c r="CF324" s="191"/>
      <c r="CG324" s="191"/>
      <c r="CH324" s="191"/>
      <c r="CI324" s="191"/>
      <c r="CJ324" s="191"/>
      <c r="CK324" s="191"/>
      <c r="CL324" s="191"/>
      <c r="CM324" s="191"/>
      <c r="CN324" s="191"/>
      <c r="CO324" s="191"/>
      <c r="CP324" s="191"/>
      <c r="CQ324" s="191"/>
      <c r="CR324" s="191"/>
      <c r="CS324" s="191"/>
      <c r="CT324" s="191"/>
      <c r="CU324" s="191"/>
      <c r="CV324" s="191"/>
      <c r="CW324" s="191"/>
      <c r="CX324" s="191"/>
      <c r="CY324" s="191"/>
      <c r="CZ324" s="191"/>
      <c r="DA324" s="191"/>
      <c r="DB324" s="191"/>
      <c r="DC324" s="191"/>
      <c r="DD324" s="191"/>
      <c r="DE324" s="191"/>
      <c r="DF324" s="191"/>
      <c r="DG324" s="191"/>
      <c r="DH324" s="191"/>
      <c r="DI324" s="191"/>
      <c r="DJ324" s="191"/>
      <c r="DK324" s="191"/>
      <c r="DL324" s="191"/>
      <c r="DM324" s="191"/>
      <c r="DN324" s="191"/>
      <c r="DO324" s="191"/>
      <c r="DP324" s="191"/>
      <c r="DQ324" s="191"/>
      <c r="DR324" s="191"/>
      <c r="DS324" s="191"/>
      <c r="DT324" s="191"/>
      <c r="DU324" s="191"/>
      <c r="DV324" s="191"/>
      <c r="DW324" s="191"/>
      <c r="DX324" s="191"/>
      <c r="DY324" s="191"/>
      <c r="DZ324" s="191"/>
      <c r="EA324" s="191"/>
      <c r="EB324" s="191"/>
      <c r="EC324" s="191"/>
      <c r="ED324" s="191"/>
    </row>
    <row r="325" spans="1:134">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c r="BM325" s="191"/>
      <c r="BN325" s="191"/>
      <c r="BO325" s="191"/>
      <c r="BP325" s="191"/>
      <c r="BQ325" s="191"/>
      <c r="BR325" s="191"/>
      <c r="BS325" s="191"/>
      <c r="BT325" s="191"/>
      <c r="BU325" s="191"/>
      <c r="BV325" s="191"/>
      <c r="BW325" s="191"/>
      <c r="BX325" s="191"/>
      <c r="BY325" s="191"/>
      <c r="BZ325" s="191"/>
      <c r="CA325" s="191"/>
      <c r="CB325" s="191"/>
      <c r="CC325" s="191"/>
      <c r="CD325" s="191"/>
      <c r="CE325" s="191"/>
      <c r="CF325" s="191"/>
      <c r="CG325" s="191"/>
      <c r="CH325" s="191"/>
      <c r="CI325" s="191"/>
      <c r="CJ325" s="191"/>
      <c r="CK325" s="191"/>
      <c r="CL325" s="191"/>
      <c r="CM325" s="191"/>
      <c r="CN325" s="191"/>
      <c r="CO325" s="191"/>
      <c r="CP325" s="191"/>
      <c r="CQ325" s="191"/>
      <c r="CR325" s="191"/>
      <c r="CS325" s="191"/>
      <c r="CT325" s="191"/>
      <c r="CU325" s="191"/>
      <c r="CV325" s="191"/>
      <c r="CW325" s="191"/>
      <c r="CX325" s="191"/>
      <c r="CY325" s="191"/>
      <c r="CZ325" s="191"/>
      <c r="DA325" s="191"/>
      <c r="DB325" s="191"/>
      <c r="DC325" s="191"/>
      <c r="DD325" s="191"/>
      <c r="DE325" s="191"/>
      <c r="DF325" s="191"/>
      <c r="DG325" s="191"/>
      <c r="DH325" s="191"/>
      <c r="DI325" s="191"/>
      <c r="DJ325" s="191"/>
      <c r="DK325" s="191"/>
      <c r="DL325" s="191"/>
      <c r="DM325" s="191"/>
      <c r="DN325" s="191"/>
      <c r="DO325" s="191"/>
      <c r="DP325" s="191"/>
      <c r="DQ325" s="191"/>
      <c r="DR325" s="191"/>
      <c r="DS325" s="191"/>
      <c r="DT325" s="191"/>
      <c r="DU325" s="191"/>
      <c r="DV325" s="191"/>
      <c r="DW325" s="191"/>
      <c r="DX325" s="191"/>
      <c r="DY325" s="191"/>
      <c r="DZ325" s="191"/>
      <c r="EA325" s="191"/>
      <c r="EB325" s="191"/>
      <c r="EC325" s="191"/>
      <c r="ED325" s="191"/>
    </row>
    <row r="326" spans="1:134">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1"/>
      <c r="BS326" s="191"/>
      <c r="BT326" s="191"/>
      <c r="BU326" s="191"/>
      <c r="BV326" s="191"/>
      <c r="BW326" s="191"/>
      <c r="BX326" s="191"/>
      <c r="BY326" s="191"/>
      <c r="BZ326" s="191"/>
      <c r="CA326" s="191"/>
      <c r="CB326" s="191"/>
      <c r="CC326" s="191"/>
      <c r="CD326" s="191"/>
      <c r="CE326" s="191"/>
      <c r="CF326" s="191"/>
      <c r="CG326" s="191"/>
      <c r="CH326" s="191"/>
      <c r="CI326" s="191"/>
      <c r="CJ326" s="191"/>
      <c r="CK326" s="191"/>
      <c r="CL326" s="191"/>
      <c r="CM326" s="191"/>
      <c r="CN326" s="191"/>
      <c r="CO326" s="191"/>
      <c r="CP326" s="191"/>
      <c r="CQ326" s="191"/>
      <c r="CR326" s="191"/>
      <c r="CS326" s="191"/>
      <c r="CT326" s="191"/>
      <c r="CU326" s="191"/>
      <c r="CV326" s="191"/>
      <c r="CW326" s="191"/>
      <c r="CX326" s="191"/>
      <c r="CY326" s="191"/>
      <c r="CZ326" s="191"/>
      <c r="DA326" s="191"/>
      <c r="DB326" s="191"/>
      <c r="DC326" s="191"/>
      <c r="DD326" s="191"/>
      <c r="DE326" s="191"/>
      <c r="DF326" s="191"/>
      <c r="DG326" s="191"/>
      <c r="DH326" s="191"/>
      <c r="DI326" s="191"/>
      <c r="DJ326" s="191"/>
      <c r="DK326" s="191"/>
      <c r="DL326" s="191"/>
      <c r="DM326" s="191"/>
      <c r="DN326" s="191"/>
      <c r="DO326" s="191"/>
      <c r="DP326" s="191"/>
      <c r="DQ326" s="191"/>
      <c r="DR326" s="191"/>
      <c r="DS326" s="191"/>
      <c r="DT326" s="191"/>
      <c r="DU326" s="191"/>
      <c r="DV326" s="191"/>
      <c r="DW326" s="191"/>
      <c r="DX326" s="191"/>
      <c r="DY326" s="191"/>
      <c r="DZ326" s="191"/>
      <c r="EA326" s="191"/>
      <c r="EB326" s="191"/>
      <c r="EC326" s="191"/>
      <c r="ED326" s="191"/>
    </row>
    <row r="327" spans="1:134">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row>
    <row r="328" spans="1:134">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c r="BM328" s="191"/>
      <c r="BN328" s="191"/>
      <c r="BO328" s="191"/>
      <c r="BP328" s="191"/>
      <c r="BQ328" s="191"/>
      <c r="BR328" s="191"/>
      <c r="BS328" s="191"/>
      <c r="BT328" s="191"/>
      <c r="BU328" s="191"/>
      <c r="BV328" s="191"/>
      <c r="BW328" s="191"/>
      <c r="BX328" s="191"/>
      <c r="BY328" s="191"/>
      <c r="BZ328" s="191"/>
      <c r="CA328" s="191"/>
      <c r="CB328" s="191"/>
      <c r="CC328" s="191"/>
      <c r="CD328" s="191"/>
      <c r="CE328" s="191"/>
      <c r="CF328" s="191"/>
      <c r="CG328" s="191"/>
      <c r="CH328" s="191"/>
      <c r="CI328" s="191"/>
      <c r="CJ328" s="191"/>
      <c r="CK328" s="191"/>
      <c r="CL328" s="191"/>
      <c r="CM328" s="191"/>
      <c r="CN328" s="191"/>
      <c r="CO328" s="191"/>
      <c r="CP328" s="191"/>
      <c r="CQ328" s="191"/>
      <c r="CR328" s="191"/>
      <c r="CS328" s="191"/>
      <c r="CT328" s="191"/>
      <c r="CU328" s="191"/>
      <c r="CV328" s="191"/>
      <c r="CW328" s="191"/>
      <c r="CX328" s="191"/>
      <c r="CY328" s="191"/>
      <c r="CZ328" s="191"/>
      <c r="DA328" s="191"/>
      <c r="DB328" s="191"/>
      <c r="DC328" s="191"/>
      <c r="DD328" s="191"/>
      <c r="DE328" s="191"/>
      <c r="DF328" s="191"/>
      <c r="DG328" s="191"/>
      <c r="DH328" s="191"/>
      <c r="DI328" s="191"/>
      <c r="DJ328" s="191"/>
      <c r="DK328" s="191"/>
      <c r="DL328" s="191"/>
      <c r="DM328" s="191"/>
      <c r="DN328" s="191"/>
      <c r="DO328" s="191"/>
      <c r="DP328" s="191"/>
      <c r="DQ328" s="191"/>
      <c r="DR328" s="191"/>
      <c r="DS328" s="191"/>
      <c r="DT328" s="191"/>
      <c r="DU328" s="191"/>
      <c r="DV328" s="191"/>
      <c r="DW328" s="191"/>
      <c r="DX328" s="191"/>
      <c r="DY328" s="191"/>
      <c r="DZ328" s="191"/>
      <c r="EA328" s="191"/>
      <c r="EB328" s="191"/>
      <c r="EC328" s="191"/>
      <c r="ED328" s="191"/>
    </row>
    <row r="329" spans="1:134">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c r="BM329" s="191"/>
      <c r="BN329" s="191"/>
      <c r="BO329" s="191"/>
      <c r="BP329" s="191"/>
      <c r="BQ329" s="191"/>
      <c r="BR329" s="191"/>
      <c r="BS329" s="191"/>
      <c r="BT329" s="191"/>
      <c r="BU329" s="191"/>
      <c r="BV329" s="191"/>
      <c r="BW329" s="191"/>
      <c r="BX329" s="191"/>
      <c r="BY329" s="191"/>
      <c r="BZ329" s="191"/>
      <c r="CA329" s="191"/>
      <c r="CB329" s="191"/>
      <c r="CC329" s="191"/>
      <c r="CD329" s="191"/>
      <c r="CE329" s="191"/>
      <c r="CF329" s="191"/>
      <c r="CG329" s="191"/>
      <c r="CH329" s="191"/>
      <c r="CI329" s="191"/>
      <c r="CJ329" s="191"/>
      <c r="CK329" s="191"/>
      <c r="CL329" s="191"/>
      <c r="CM329" s="191"/>
      <c r="CN329" s="191"/>
      <c r="CO329" s="191"/>
      <c r="CP329" s="191"/>
      <c r="CQ329" s="191"/>
      <c r="CR329" s="191"/>
      <c r="CS329" s="191"/>
      <c r="CT329" s="191"/>
      <c r="CU329" s="191"/>
      <c r="CV329" s="191"/>
      <c r="CW329" s="191"/>
      <c r="CX329" s="191"/>
      <c r="CY329" s="191"/>
      <c r="CZ329" s="191"/>
      <c r="DA329" s="191"/>
      <c r="DB329" s="191"/>
      <c r="DC329" s="191"/>
      <c r="DD329" s="191"/>
      <c r="DE329" s="191"/>
      <c r="DF329" s="191"/>
      <c r="DG329" s="191"/>
      <c r="DH329" s="191"/>
      <c r="DI329" s="191"/>
      <c r="DJ329" s="191"/>
      <c r="DK329" s="191"/>
      <c r="DL329" s="191"/>
      <c r="DM329" s="191"/>
      <c r="DN329" s="191"/>
      <c r="DO329" s="191"/>
      <c r="DP329" s="191"/>
      <c r="DQ329" s="191"/>
      <c r="DR329" s="191"/>
      <c r="DS329" s="191"/>
      <c r="DT329" s="191"/>
      <c r="DU329" s="191"/>
      <c r="DV329" s="191"/>
      <c r="DW329" s="191"/>
      <c r="DX329" s="191"/>
      <c r="DY329" s="191"/>
      <c r="DZ329" s="191"/>
      <c r="EA329" s="191"/>
      <c r="EB329" s="191"/>
      <c r="EC329" s="191"/>
      <c r="ED329" s="191"/>
    </row>
    <row r="330" spans="1:134">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c r="BM330" s="191"/>
      <c r="BN330" s="191"/>
      <c r="BO330" s="191"/>
      <c r="BP330" s="191"/>
      <c r="BQ330" s="191"/>
      <c r="BR330" s="191"/>
      <c r="BS330" s="191"/>
      <c r="BT330" s="191"/>
      <c r="BU330" s="191"/>
      <c r="BV330" s="191"/>
      <c r="BW330" s="191"/>
      <c r="BX330" s="191"/>
      <c r="BY330" s="191"/>
      <c r="BZ330" s="191"/>
      <c r="CA330" s="191"/>
      <c r="CB330" s="191"/>
      <c r="CC330" s="191"/>
      <c r="CD330" s="191"/>
      <c r="CE330" s="191"/>
      <c r="CF330" s="191"/>
      <c r="CG330" s="191"/>
      <c r="CH330" s="191"/>
      <c r="CI330" s="191"/>
      <c r="CJ330" s="191"/>
      <c r="CK330" s="191"/>
      <c r="CL330" s="191"/>
      <c r="CM330" s="191"/>
      <c r="CN330" s="191"/>
      <c r="CO330" s="191"/>
      <c r="CP330" s="191"/>
      <c r="CQ330" s="191"/>
      <c r="CR330" s="191"/>
      <c r="CS330" s="191"/>
      <c r="CT330" s="191"/>
      <c r="CU330" s="191"/>
      <c r="CV330" s="191"/>
      <c r="CW330" s="191"/>
      <c r="CX330" s="191"/>
      <c r="CY330" s="191"/>
      <c r="CZ330" s="191"/>
      <c r="DA330" s="191"/>
      <c r="DB330" s="191"/>
      <c r="DC330" s="191"/>
      <c r="DD330" s="191"/>
      <c r="DE330" s="191"/>
      <c r="DF330" s="191"/>
      <c r="DG330" s="191"/>
      <c r="DH330" s="191"/>
      <c r="DI330" s="191"/>
      <c r="DJ330" s="191"/>
      <c r="DK330" s="191"/>
      <c r="DL330" s="191"/>
      <c r="DM330" s="191"/>
      <c r="DN330" s="191"/>
      <c r="DO330" s="191"/>
      <c r="DP330" s="191"/>
      <c r="DQ330" s="191"/>
      <c r="DR330" s="191"/>
      <c r="DS330" s="191"/>
      <c r="DT330" s="191"/>
      <c r="DU330" s="191"/>
      <c r="DV330" s="191"/>
      <c r="DW330" s="191"/>
      <c r="DX330" s="191"/>
      <c r="DY330" s="191"/>
      <c r="DZ330" s="191"/>
      <c r="EA330" s="191"/>
      <c r="EB330" s="191"/>
      <c r="EC330" s="191"/>
      <c r="ED330" s="191"/>
    </row>
    <row r="331" spans="1:134">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c r="BM331" s="191"/>
      <c r="BN331" s="191"/>
      <c r="BO331" s="191"/>
      <c r="BP331" s="191"/>
      <c r="BQ331" s="191"/>
      <c r="BR331" s="191"/>
      <c r="BS331" s="191"/>
      <c r="BT331" s="191"/>
      <c r="BU331" s="191"/>
      <c r="BV331" s="191"/>
      <c r="BW331" s="191"/>
      <c r="BX331" s="191"/>
      <c r="BY331" s="191"/>
      <c r="BZ331" s="191"/>
      <c r="CA331" s="191"/>
      <c r="CB331" s="191"/>
      <c r="CC331" s="191"/>
      <c r="CD331" s="191"/>
      <c r="CE331" s="191"/>
      <c r="CF331" s="191"/>
      <c r="CG331" s="191"/>
      <c r="CH331" s="191"/>
      <c r="CI331" s="191"/>
      <c r="CJ331" s="191"/>
      <c r="CK331" s="191"/>
      <c r="CL331" s="191"/>
      <c r="CM331" s="191"/>
      <c r="CN331" s="191"/>
      <c r="CO331" s="191"/>
      <c r="CP331" s="191"/>
      <c r="CQ331" s="191"/>
      <c r="CR331" s="191"/>
      <c r="CS331" s="191"/>
      <c r="CT331" s="191"/>
      <c r="CU331" s="191"/>
      <c r="CV331" s="191"/>
      <c r="CW331" s="191"/>
      <c r="CX331" s="191"/>
      <c r="CY331" s="191"/>
      <c r="CZ331" s="191"/>
      <c r="DA331" s="191"/>
      <c r="DB331" s="191"/>
      <c r="DC331" s="191"/>
      <c r="DD331" s="191"/>
      <c r="DE331" s="191"/>
      <c r="DF331" s="191"/>
      <c r="DG331" s="191"/>
      <c r="DH331" s="191"/>
      <c r="DI331" s="191"/>
      <c r="DJ331" s="191"/>
      <c r="DK331" s="191"/>
      <c r="DL331" s="191"/>
      <c r="DM331" s="191"/>
      <c r="DN331" s="191"/>
      <c r="DO331" s="191"/>
      <c r="DP331" s="191"/>
      <c r="DQ331" s="191"/>
      <c r="DR331" s="191"/>
      <c r="DS331" s="191"/>
      <c r="DT331" s="191"/>
      <c r="DU331" s="191"/>
      <c r="DV331" s="191"/>
      <c r="DW331" s="191"/>
      <c r="DX331" s="191"/>
      <c r="DY331" s="191"/>
      <c r="DZ331" s="191"/>
      <c r="EA331" s="191"/>
      <c r="EB331" s="191"/>
      <c r="EC331" s="191"/>
      <c r="ED331" s="191"/>
    </row>
    <row r="332" spans="1:134">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c r="BM332" s="191"/>
      <c r="BN332" s="191"/>
      <c r="BO332" s="191"/>
      <c r="BP332" s="191"/>
      <c r="BQ332" s="191"/>
      <c r="BR332" s="191"/>
      <c r="BS332" s="191"/>
      <c r="BT332" s="191"/>
      <c r="BU332" s="191"/>
      <c r="BV332" s="191"/>
      <c r="BW332" s="191"/>
      <c r="BX332" s="191"/>
      <c r="BY332" s="191"/>
      <c r="BZ332" s="191"/>
      <c r="CA332" s="191"/>
      <c r="CB332" s="191"/>
      <c r="CC332" s="191"/>
      <c r="CD332" s="191"/>
      <c r="CE332" s="191"/>
      <c r="CF332" s="191"/>
      <c r="CG332" s="191"/>
      <c r="CH332" s="191"/>
      <c r="CI332" s="191"/>
      <c r="CJ332" s="191"/>
      <c r="CK332" s="191"/>
      <c r="CL332" s="191"/>
      <c r="CM332" s="191"/>
      <c r="CN332" s="191"/>
      <c r="CO332" s="191"/>
      <c r="CP332" s="191"/>
      <c r="CQ332" s="191"/>
      <c r="CR332" s="191"/>
      <c r="CS332" s="191"/>
      <c r="CT332" s="191"/>
      <c r="CU332" s="191"/>
      <c r="CV332" s="191"/>
      <c r="CW332" s="191"/>
      <c r="CX332" s="191"/>
      <c r="CY332" s="191"/>
      <c r="CZ332" s="191"/>
      <c r="DA332" s="191"/>
      <c r="DB332" s="191"/>
      <c r="DC332" s="191"/>
      <c r="DD332" s="191"/>
      <c r="DE332" s="191"/>
      <c r="DF332" s="191"/>
      <c r="DG332" s="191"/>
      <c r="DH332" s="191"/>
      <c r="DI332" s="191"/>
      <c r="DJ332" s="191"/>
      <c r="DK332" s="191"/>
      <c r="DL332" s="191"/>
      <c r="DM332" s="191"/>
      <c r="DN332" s="191"/>
      <c r="DO332" s="191"/>
      <c r="DP332" s="191"/>
      <c r="DQ332" s="191"/>
      <c r="DR332" s="191"/>
      <c r="DS332" s="191"/>
      <c r="DT332" s="191"/>
      <c r="DU332" s="191"/>
      <c r="DV332" s="191"/>
      <c r="DW332" s="191"/>
      <c r="DX332" s="191"/>
      <c r="DY332" s="191"/>
      <c r="DZ332" s="191"/>
      <c r="EA332" s="191"/>
      <c r="EB332" s="191"/>
      <c r="EC332" s="191"/>
      <c r="ED332" s="191"/>
    </row>
    <row r="333" spans="1:134">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c r="BM333" s="191"/>
      <c r="BN333" s="191"/>
      <c r="BO333" s="191"/>
      <c r="BP333" s="191"/>
      <c r="BQ333" s="191"/>
      <c r="BR333" s="191"/>
      <c r="BS333" s="191"/>
      <c r="BT333" s="191"/>
      <c r="BU333" s="191"/>
      <c r="BV333" s="191"/>
      <c r="BW333" s="191"/>
      <c r="BX333" s="191"/>
      <c r="BY333" s="191"/>
      <c r="BZ333" s="191"/>
      <c r="CA333" s="191"/>
      <c r="CB333" s="191"/>
      <c r="CC333" s="191"/>
      <c r="CD333" s="191"/>
      <c r="CE333" s="191"/>
      <c r="CF333" s="191"/>
      <c r="CG333" s="191"/>
      <c r="CH333" s="191"/>
      <c r="CI333" s="191"/>
      <c r="CJ333" s="191"/>
      <c r="CK333" s="191"/>
      <c r="CL333" s="191"/>
      <c r="CM333" s="191"/>
      <c r="CN333" s="191"/>
      <c r="CO333" s="191"/>
      <c r="CP333" s="191"/>
      <c r="CQ333" s="191"/>
      <c r="CR333" s="191"/>
      <c r="CS333" s="191"/>
      <c r="CT333" s="191"/>
      <c r="CU333" s="191"/>
      <c r="CV333" s="191"/>
      <c r="CW333" s="191"/>
      <c r="CX333" s="191"/>
      <c r="CY333" s="191"/>
      <c r="CZ333" s="191"/>
      <c r="DA333" s="191"/>
      <c r="DB333" s="191"/>
      <c r="DC333" s="191"/>
      <c r="DD333" s="191"/>
      <c r="DE333" s="191"/>
      <c r="DF333" s="191"/>
      <c r="DG333" s="191"/>
      <c r="DH333" s="191"/>
      <c r="DI333" s="191"/>
      <c r="DJ333" s="191"/>
      <c r="DK333" s="191"/>
      <c r="DL333" s="191"/>
      <c r="DM333" s="191"/>
      <c r="DN333" s="191"/>
      <c r="DO333" s="191"/>
      <c r="DP333" s="191"/>
      <c r="DQ333" s="191"/>
      <c r="DR333" s="191"/>
      <c r="DS333" s="191"/>
      <c r="DT333" s="191"/>
      <c r="DU333" s="191"/>
      <c r="DV333" s="191"/>
      <c r="DW333" s="191"/>
      <c r="DX333" s="191"/>
      <c r="DY333" s="191"/>
      <c r="DZ333" s="191"/>
      <c r="EA333" s="191"/>
      <c r="EB333" s="191"/>
      <c r="EC333" s="191"/>
      <c r="ED333" s="191"/>
    </row>
    <row r="334" spans="1:134">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c r="BM334" s="191"/>
      <c r="BN334" s="191"/>
      <c r="BO334" s="191"/>
      <c r="BP334" s="191"/>
      <c r="BQ334" s="191"/>
      <c r="BR334" s="191"/>
      <c r="BS334" s="191"/>
      <c r="BT334" s="191"/>
      <c r="BU334" s="191"/>
      <c r="BV334" s="191"/>
      <c r="BW334" s="191"/>
      <c r="BX334" s="191"/>
      <c r="BY334" s="191"/>
      <c r="BZ334" s="191"/>
      <c r="CA334" s="191"/>
      <c r="CB334" s="191"/>
      <c r="CC334" s="191"/>
      <c r="CD334" s="191"/>
      <c r="CE334" s="191"/>
      <c r="CF334" s="191"/>
      <c r="CG334" s="191"/>
      <c r="CH334" s="191"/>
      <c r="CI334" s="191"/>
      <c r="CJ334" s="191"/>
      <c r="CK334" s="191"/>
      <c r="CL334" s="191"/>
      <c r="CM334" s="191"/>
      <c r="CN334" s="191"/>
      <c r="CO334" s="191"/>
      <c r="CP334" s="191"/>
      <c r="CQ334" s="191"/>
      <c r="CR334" s="191"/>
      <c r="CS334" s="191"/>
      <c r="CT334" s="191"/>
      <c r="CU334" s="191"/>
      <c r="CV334" s="191"/>
      <c r="CW334" s="191"/>
      <c r="CX334" s="191"/>
      <c r="CY334" s="191"/>
      <c r="CZ334" s="191"/>
      <c r="DA334" s="191"/>
      <c r="DB334" s="191"/>
      <c r="DC334" s="191"/>
      <c r="DD334" s="191"/>
      <c r="DE334" s="191"/>
      <c r="DF334" s="191"/>
      <c r="DG334" s="191"/>
      <c r="DH334" s="191"/>
      <c r="DI334" s="191"/>
      <c r="DJ334" s="191"/>
      <c r="DK334" s="191"/>
      <c r="DL334" s="191"/>
      <c r="DM334" s="191"/>
      <c r="DN334" s="191"/>
      <c r="DO334" s="191"/>
      <c r="DP334" s="191"/>
      <c r="DQ334" s="191"/>
      <c r="DR334" s="191"/>
      <c r="DS334" s="191"/>
      <c r="DT334" s="191"/>
      <c r="DU334" s="191"/>
      <c r="DV334" s="191"/>
      <c r="DW334" s="191"/>
      <c r="DX334" s="191"/>
      <c r="DY334" s="191"/>
      <c r="DZ334" s="191"/>
      <c r="EA334" s="191"/>
      <c r="EB334" s="191"/>
      <c r="EC334" s="191"/>
      <c r="ED334" s="191"/>
    </row>
    <row r="335" spans="1:134">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c r="BM335" s="191"/>
      <c r="BN335" s="191"/>
      <c r="BO335" s="191"/>
      <c r="BP335" s="191"/>
      <c r="BQ335" s="191"/>
      <c r="BR335" s="191"/>
      <c r="BS335" s="191"/>
      <c r="BT335" s="191"/>
      <c r="BU335" s="191"/>
      <c r="BV335" s="191"/>
      <c r="BW335" s="191"/>
      <c r="BX335" s="191"/>
      <c r="BY335" s="191"/>
      <c r="BZ335" s="191"/>
      <c r="CA335" s="191"/>
      <c r="CB335" s="191"/>
      <c r="CC335" s="191"/>
      <c r="CD335" s="191"/>
      <c r="CE335" s="191"/>
      <c r="CF335" s="191"/>
      <c r="CG335" s="191"/>
      <c r="CH335" s="191"/>
      <c r="CI335" s="191"/>
      <c r="CJ335" s="191"/>
      <c r="CK335" s="191"/>
      <c r="CL335" s="191"/>
      <c r="CM335" s="191"/>
      <c r="CN335" s="191"/>
      <c r="CO335" s="191"/>
      <c r="CP335" s="191"/>
      <c r="CQ335" s="191"/>
      <c r="CR335" s="191"/>
      <c r="CS335" s="191"/>
      <c r="CT335" s="191"/>
      <c r="CU335" s="191"/>
      <c r="CV335" s="191"/>
      <c r="CW335" s="191"/>
      <c r="CX335" s="191"/>
      <c r="CY335" s="191"/>
      <c r="CZ335" s="191"/>
      <c r="DA335" s="191"/>
      <c r="DB335" s="191"/>
      <c r="DC335" s="191"/>
      <c r="DD335" s="191"/>
      <c r="DE335" s="191"/>
      <c r="DF335" s="191"/>
      <c r="DG335" s="191"/>
      <c r="DH335" s="191"/>
      <c r="DI335" s="191"/>
      <c r="DJ335" s="191"/>
      <c r="DK335" s="191"/>
      <c r="DL335" s="191"/>
      <c r="DM335" s="191"/>
      <c r="DN335" s="191"/>
      <c r="DO335" s="191"/>
      <c r="DP335" s="191"/>
      <c r="DQ335" s="191"/>
      <c r="DR335" s="191"/>
      <c r="DS335" s="191"/>
      <c r="DT335" s="191"/>
      <c r="DU335" s="191"/>
      <c r="DV335" s="191"/>
      <c r="DW335" s="191"/>
      <c r="DX335" s="191"/>
      <c r="DY335" s="191"/>
      <c r="DZ335" s="191"/>
      <c r="EA335" s="191"/>
      <c r="EB335" s="191"/>
      <c r="EC335" s="191"/>
      <c r="ED335" s="191"/>
    </row>
    <row r="336" spans="1:134">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c r="BM336" s="191"/>
      <c r="BN336" s="191"/>
      <c r="BO336" s="191"/>
      <c r="BP336" s="191"/>
      <c r="BQ336" s="191"/>
      <c r="BR336" s="191"/>
      <c r="BS336" s="191"/>
      <c r="BT336" s="191"/>
      <c r="BU336" s="191"/>
      <c r="BV336" s="191"/>
      <c r="BW336" s="191"/>
      <c r="BX336" s="191"/>
      <c r="BY336" s="191"/>
      <c r="BZ336" s="191"/>
      <c r="CA336" s="191"/>
      <c r="CB336" s="191"/>
      <c r="CC336" s="191"/>
      <c r="CD336" s="191"/>
      <c r="CE336" s="191"/>
      <c r="CF336" s="191"/>
      <c r="CG336" s="191"/>
      <c r="CH336" s="191"/>
      <c r="CI336" s="191"/>
      <c r="CJ336" s="191"/>
      <c r="CK336" s="191"/>
      <c r="CL336" s="191"/>
      <c r="CM336" s="191"/>
      <c r="CN336" s="191"/>
      <c r="CO336" s="191"/>
      <c r="CP336" s="191"/>
      <c r="CQ336" s="191"/>
      <c r="CR336" s="191"/>
      <c r="CS336" s="191"/>
      <c r="CT336" s="191"/>
      <c r="CU336" s="191"/>
      <c r="CV336" s="191"/>
      <c r="CW336" s="191"/>
      <c r="CX336" s="191"/>
      <c r="CY336" s="191"/>
      <c r="CZ336" s="191"/>
      <c r="DA336" s="191"/>
      <c r="DB336" s="191"/>
      <c r="DC336" s="191"/>
      <c r="DD336" s="191"/>
      <c r="DE336" s="191"/>
      <c r="DF336" s="191"/>
      <c r="DG336" s="191"/>
      <c r="DH336" s="191"/>
      <c r="DI336" s="191"/>
      <c r="DJ336" s="191"/>
      <c r="DK336" s="191"/>
      <c r="DL336" s="191"/>
      <c r="DM336" s="191"/>
      <c r="DN336" s="191"/>
      <c r="DO336" s="191"/>
      <c r="DP336" s="191"/>
      <c r="DQ336" s="191"/>
      <c r="DR336" s="191"/>
      <c r="DS336" s="191"/>
      <c r="DT336" s="191"/>
      <c r="DU336" s="191"/>
      <c r="DV336" s="191"/>
      <c r="DW336" s="191"/>
      <c r="DX336" s="191"/>
      <c r="DY336" s="191"/>
      <c r="DZ336" s="191"/>
      <c r="EA336" s="191"/>
      <c r="EB336" s="191"/>
      <c r="EC336" s="191"/>
      <c r="ED336" s="191"/>
    </row>
    <row r="337" spans="1:134">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191"/>
      <c r="CL337" s="191"/>
      <c r="CM337" s="191"/>
      <c r="CN337" s="191"/>
      <c r="CO337" s="191"/>
      <c r="CP337" s="191"/>
      <c r="CQ337" s="191"/>
      <c r="CR337" s="191"/>
      <c r="CS337" s="191"/>
      <c r="CT337" s="191"/>
      <c r="CU337" s="191"/>
      <c r="CV337" s="191"/>
      <c r="CW337" s="191"/>
      <c r="CX337" s="191"/>
      <c r="CY337" s="191"/>
      <c r="CZ337" s="191"/>
      <c r="DA337" s="191"/>
      <c r="DB337" s="191"/>
      <c r="DC337" s="191"/>
      <c r="DD337" s="191"/>
      <c r="DE337" s="191"/>
      <c r="DF337" s="191"/>
      <c r="DG337" s="191"/>
      <c r="DH337" s="191"/>
      <c r="DI337" s="191"/>
      <c r="DJ337" s="191"/>
      <c r="DK337" s="191"/>
      <c r="DL337" s="191"/>
      <c r="DM337" s="191"/>
      <c r="DN337" s="191"/>
      <c r="DO337" s="191"/>
      <c r="DP337" s="191"/>
      <c r="DQ337" s="191"/>
      <c r="DR337" s="191"/>
      <c r="DS337" s="191"/>
      <c r="DT337" s="191"/>
      <c r="DU337" s="191"/>
      <c r="DV337" s="191"/>
      <c r="DW337" s="191"/>
      <c r="DX337" s="191"/>
      <c r="DY337" s="191"/>
      <c r="DZ337" s="191"/>
      <c r="EA337" s="191"/>
      <c r="EB337" s="191"/>
      <c r="EC337" s="191"/>
      <c r="ED337" s="191"/>
    </row>
    <row r="338" spans="1:134">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c r="BM338" s="191"/>
      <c r="BN338" s="191"/>
      <c r="BO338" s="191"/>
      <c r="BP338" s="191"/>
      <c r="BQ338" s="191"/>
      <c r="BR338" s="191"/>
      <c r="BS338" s="191"/>
      <c r="BT338" s="191"/>
      <c r="BU338" s="191"/>
      <c r="BV338" s="191"/>
      <c r="BW338" s="191"/>
      <c r="BX338" s="191"/>
      <c r="BY338" s="191"/>
      <c r="BZ338" s="191"/>
      <c r="CA338" s="191"/>
      <c r="CB338" s="191"/>
      <c r="CC338" s="191"/>
      <c r="CD338" s="191"/>
      <c r="CE338" s="191"/>
      <c r="CF338" s="191"/>
      <c r="CG338" s="191"/>
      <c r="CH338" s="191"/>
      <c r="CI338" s="191"/>
      <c r="CJ338" s="191"/>
      <c r="CK338" s="191"/>
      <c r="CL338" s="191"/>
      <c r="CM338" s="191"/>
      <c r="CN338" s="191"/>
      <c r="CO338" s="191"/>
      <c r="CP338" s="191"/>
      <c r="CQ338" s="191"/>
      <c r="CR338" s="191"/>
      <c r="CS338" s="191"/>
      <c r="CT338" s="191"/>
      <c r="CU338" s="191"/>
      <c r="CV338" s="191"/>
      <c r="CW338" s="191"/>
      <c r="CX338" s="191"/>
      <c r="CY338" s="191"/>
      <c r="CZ338" s="191"/>
      <c r="DA338" s="191"/>
      <c r="DB338" s="191"/>
      <c r="DC338" s="191"/>
      <c r="DD338" s="191"/>
      <c r="DE338" s="191"/>
      <c r="DF338" s="191"/>
      <c r="DG338" s="191"/>
      <c r="DH338" s="191"/>
      <c r="DI338" s="191"/>
      <c r="DJ338" s="191"/>
      <c r="DK338" s="191"/>
      <c r="DL338" s="191"/>
      <c r="DM338" s="191"/>
      <c r="DN338" s="191"/>
      <c r="DO338" s="191"/>
      <c r="DP338" s="191"/>
      <c r="DQ338" s="191"/>
      <c r="DR338" s="191"/>
      <c r="DS338" s="191"/>
      <c r="DT338" s="191"/>
      <c r="DU338" s="191"/>
      <c r="DV338" s="191"/>
      <c r="DW338" s="191"/>
      <c r="DX338" s="191"/>
      <c r="DY338" s="191"/>
      <c r="DZ338" s="191"/>
      <c r="EA338" s="191"/>
      <c r="EB338" s="191"/>
      <c r="EC338" s="191"/>
      <c r="ED338" s="191"/>
    </row>
    <row r="339" spans="1:134">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c r="BM339" s="191"/>
      <c r="BN339" s="191"/>
      <c r="BO339" s="191"/>
      <c r="BP339" s="191"/>
      <c r="BQ339" s="191"/>
      <c r="BR339" s="191"/>
      <c r="BS339" s="191"/>
      <c r="BT339" s="191"/>
      <c r="BU339" s="191"/>
      <c r="BV339" s="191"/>
      <c r="BW339" s="191"/>
      <c r="BX339" s="191"/>
      <c r="BY339" s="191"/>
      <c r="BZ339" s="191"/>
      <c r="CA339" s="191"/>
      <c r="CB339" s="191"/>
      <c r="CC339" s="191"/>
      <c r="CD339" s="191"/>
      <c r="CE339" s="191"/>
      <c r="CF339" s="191"/>
      <c r="CG339" s="191"/>
      <c r="CH339" s="191"/>
      <c r="CI339" s="191"/>
      <c r="CJ339" s="191"/>
      <c r="CK339" s="191"/>
      <c r="CL339" s="191"/>
      <c r="CM339" s="191"/>
      <c r="CN339" s="191"/>
      <c r="CO339" s="191"/>
      <c r="CP339" s="191"/>
      <c r="CQ339" s="191"/>
      <c r="CR339" s="191"/>
      <c r="CS339" s="191"/>
      <c r="CT339" s="191"/>
      <c r="CU339" s="191"/>
      <c r="CV339" s="191"/>
      <c r="CW339" s="191"/>
      <c r="CX339" s="191"/>
      <c r="CY339" s="191"/>
      <c r="CZ339" s="191"/>
      <c r="DA339" s="191"/>
      <c r="DB339" s="191"/>
      <c r="DC339" s="191"/>
      <c r="DD339" s="191"/>
      <c r="DE339" s="191"/>
      <c r="DF339" s="191"/>
      <c r="DG339" s="191"/>
      <c r="DH339" s="191"/>
      <c r="DI339" s="191"/>
      <c r="DJ339" s="191"/>
      <c r="DK339" s="191"/>
      <c r="DL339" s="191"/>
      <c r="DM339" s="191"/>
      <c r="DN339" s="191"/>
      <c r="DO339" s="191"/>
      <c r="DP339" s="191"/>
      <c r="DQ339" s="191"/>
      <c r="DR339" s="191"/>
      <c r="DS339" s="191"/>
      <c r="DT339" s="191"/>
      <c r="DU339" s="191"/>
      <c r="DV339" s="191"/>
      <c r="DW339" s="191"/>
      <c r="DX339" s="191"/>
      <c r="DY339" s="191"/>
      <c r="DZ339" s="191"/>
      <c r="EA339" s="191"/>
      <c r="EB339" s="191"/>
      <c r="EC339" s="191"/>
      <c r="ED339" s="191"/>
    </row>
    <row r="340" spans="1:134">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c r="BM340" s="191"/>
      <c r="BN340" s="191"/>
      <c r="BO340" s="191"/>
      <c r="BP340" s="191"/>
      <c r="BQ340" s="191"/>
      <c r="BR340" s="191"/>
      <c r="BS340" s="191"/>
      <c r="BT340" s="191"/>
      <c r="BU340" s="191"/>
      <c r="BV340" s="191"/>
      <c r="BW340" s="191"/>
      <c r="BX340" s="191"/>
      <c r="BY340" s="191"/>
      <c r="BZ340" s="191"/>
      <c r="CA340" s="191"/>
      <c r="CB340" s="191"/>
      <c r="CC340" s="191"/>
      <c r="CD340" s="191"/>
      <c r="CE340" s="191"/>
      <c r="CF340" s="191"/>
      <c r="CG340" s="191"/>
      <c r="CH340" s="191"/>
      <c r="CI340" s="191"/>
      <c r="CJ340" s="191"/>
      <c r="CK340" s="191"/>
      <c r="CL340" s="191"/>
      <c r="CM340" s="191"/>
      <c r="CN340" s="191"/>
      <c r="CO340" s="191"/>
      <c r="CP340" s="191"/>
      <c r="CQ340" s="191"/>
      <c r="CR340" s="191"/>
      <c r="CS340" s="191"/>
      <c r="CT340" s="191"/>
      <c r="CU340" s="191"/>
      <c r="CV340" s="191"/>
      <c r="CW340" s="191"/>
      <c r="CX340" s="191"/>
      <c r="CY340" s="191"/>
      <c r="CZ340" s="191"/>
      <c r="DA340" s="191"/>
      <c r="DB340" s="191"/>
      <c r="DC340" s="191"/>
      <c r="DD340" s="191"/>
      <c r="DE340" s="191"/>
      <c r="DF340" s="191"/>
      <c r="DG340" s="191"/>
      <c r="DH340" s="191"/>
      <c r="DI340" s="191"/>
      <c r="DJ340" s="191"/>
      <c r="DK340" s="191"/>
      <c r="DL340" s="191"/>
      <c r="DM340" s="191"/>
      <c r="DN340" s="191"/>
      <c r="DO340" s="191"/>
      <c r="DP340" s="191"/>
      <c r="DQ340" s="191"/>
      <c r="DR340" s="191"/>
      <c r="DS340" s="191"/>
      <c r="DT340" s="191"/>
      <c r="DU340" s="191"/>
      <c r="DV340" s="191"/>
      <c r="DW340" s="191"/>
      <c r="DX340" s="191"/>
      <c r="DY340" s="191"/>
      <c r="DZ340" s="191"/>
      <c r="EA340" s="191"/>
      <c r="EB340" s="191"/>
      <c r="EC340" s="191"/>
      <c r="ED340" s="191"/>
    </row>
    <row r="341" spans="1:134">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c r="BM341" s="191"/>
      <c r="BN341" s="191"/>
      <c r="BO341" s="191"/>
      <c r="BP341" s="191"/>
      <c r="BQ341" s="191"/>
      <c r="BR341" s="191"/>
      <c r="BS341" s="191"/>
      <c r="BT341" s="191"/>
      <c r="BU341" s="191"/>
      <c r="BV341" s="191"/>
      <c r="BW341" s="191"/>
      <c r="BX341" s="191"/>
      <c r="BY341" s="191"/>
      <c r="BZ341" s="191"/>
      <c r="CA341" s="191"/>
      <c r="CB341" s="191"/>
      <c r="CC341" s="191"/>
      <c r="CD341" s="191"/>
      <c r="CE341" s="191"/>
      <c r="CF341" s="191"/>
      <c r="CG341" s="191"/>
      <c r="CH341" s="191"/>
      <c r="CI341" s="191"/>
      <c r="CJ341" s="191"/>
      <c r="CK341" s="191"/>
      <c r="CL341" s="191"/>
      <c r="CM341" s="191"/>
      <c r="CN341" s="191"/>
      <c r="CO341" s="191"/>
      <c r="CP341" s="191"/>
      <c r="CQ341" s="191"/>
      <c r="CR341" s="191"/>
      <c r="CS341" s="191"/>
      <c r="CT341" s="191"/>
      <c r="CU341" s="191"/>
      <c r="CV341" s="191"/>
      <c r="CW341" s="191"/>
      <c r="CX341" s="191"/>
      <c r="CY341" s="191"/>
      <c r="CZ341" s="191"/>
      <c r="DA341" s="191"/>
      <c r="DB341" s="191"/>
      <c r="DC341" s="191"/>
      <c r="DD341" s="191"/>
      <c r="DE341" s="191"/>
      <c r="DF341" s="191"/>
      <c r="DG341" s="191"/>
      <c r="DH341" s="191"/>
      <c r="DI341" s="191"/>
      <c r="DJ341" s="191"/>
      <c r="DK341" s="191"/>
      <c r="DL341" s="191"/>
      <c r="DM341" s="191"/>
      <c r="DN341" s="191"/>
      <c r="DO341" s="191"/>
      <c r="DP341" s="191"/>
      <c r="DQ341" s="191"/>
      <c r="DR341" s="191"/>
      <c r="DS341" s="191"/>
      <c r="DT341" s="191"/>
      <c r="DU341" s="191"/>
      <c r="DV341" s="191"/>
      <c r="DW341" s="191"/>
      <c r="DX341" s="191"/>
      <c r="DY341" s="191"/>
      <c r="DZ341" s="191"/>
      <c r="EA341" s="191"/>
      <c r="EB341" s="191"/>
      <c r="EC341" s="191"/>
      <c r="ED341" s="191"/>
    </row>
    <row r="342" spans="1:134">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c r="BM342" s="191"/>
      <c r="BN342" s="191"/>
      <c r="BO342" s="191"/>
      <c r="BP342" s="191"/>
      <c r="BQ342" s="191"/>
      <c r="BR342" s="191"/>
      <c r="BS342" s="191"/>
      <c r="BT342" s="191"/>
      <c r="BU342" s="191"/>
      <c r="BV342" s="191"/>
      <c r="BW342" s="191"/>
      <c r="BX342" s="191"/>
      <c r="BY342" s="191"/>
      <c r="BZ342" s="191"/>
      <c r="CA342" s="191"/>
      <c r="CB342" s="191"/>
      <c r="CC342" s="191"/>
      <c r="CD342" s="191"/>
      <c r="CE342" s="191"/>
      <c r="CF342" s="191"/>
      <c r="CG342" s="191"/>
      <c r="CH342" s="191"/>
      <c r="CI342" s="191"/>
      <c r="CJ342" s="191"/>
      <c r="CK342" s="191"/>
      <c r="CL342" s="191"/>
      <c r="CM342" s="191"/>
      <c r="CN342" s="191"/>
      <c r="CO342" s="191"/>
      <c r="CP342" s="191"/>
      <c r="CQ342" s="191"/>
      <c r="CR342" s="191"/>
      <c r="CS342" s="191"/>
      <c r="CT342" s="191"/>
      <c r="CU342" s="191"/>
      <c r="CV342" s="191"/>
      <c r="CW342" s="191"/>
      <c r="CX342" s="191"/>
      <c r="CY342" s="191"/>
      <c r="CZ342" s="191"/>
      <c r="DA342" s="191"/>
      <c r="DB342" s="191"/>
      <c r="DC342" s="191"/>
      <c r="DD342" s="191"/>
      <c r="DE342" s="191"/>
      <c r="DF342" s="191"/>
      <c r="DG342" s="191"/>
      <c r="DH342" s="191"/>
      <c r="DI342" s="191"/>
      <c r="DJ342" s="191"/>
      <c r="DK342" s="191"/>
      <c r="DL342" s="191"/>
      <c r="DM342" s="191"/>
      <c r="DN342" s="191"/>
      <c r="DO342" s="191"/>
      <c r="DP342" s="191"/>
      <c r="DQ342" s="191"/>
      <c r="DR342" s="191"/>
      <c r="DS342" s="191"/>
      <c r="DT342" s="191"/>
      <c r="DU342" s="191"/>
      <c r="DV342" s="191"/>
      <c r="DW342" s="191"/>
      <c r="DX342" s="191"/>
      <c r="DY342" s="191"/>
      <c r="DZ342" s="191"/>
      <c r="EA342" s="191"/>
      <c r="EB342" s="191"/>
      <c r="EC342" s="191"/>
      <c r="ED342" s="191"/>
    </row>
    <row r="343" spans="1:134">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c r="BM343" s="191"/>
      <c r="BN343" s="191"/>
      <c r="BO343" s="191"/>
      <c r="BP343" s="191"/>
      <c r="BQ343" s="191"/>
      <c r="BR343" s="191"/>
      <c r="BS343" s="191"/>
      <c r="BT343" s="191"/>
      <c r="BU343" s="191"/>
      <c r="BV343" s="191"/>
      <c r="BW343" s="191"/>
      <c r="BX343" s="191"/>
      <c r="BY343" s="191"/>
      <c r="BZ343" s="191"/>
      <c r="CA343" s="191"/>
      <c r="CB343" s="191"/>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191"/>
      <c r="DB343" s="191"/>
      <c r="DC343" s="191"/>
      <c r="DD343" s="191"/>
      <c r="DE343" s="191"/>
      <c r="DF343" s="191"/>
      <c r="DG343" s="191"/>
      <c r="DH343" s="191"/>
      <c r="DI343" s="191"/>
      <c r="DJ343" s="191"/>
      <c r="DK343" s="191"/>
      <c r="DL343" s="191"/>
      <c r="DM343" s="191"/>
      <c r="DN343" s="191"/>
      <c r="DO343" s="191"/>
      <c r="DP343" s="191"/>
      <c r="DQ343" s="191"/>
      <c r="DR343" s="191"/>
      <c r="DS343" s="191"/>
      <c r="DT343" s="191"/>
      <c r="DU343" s="191"/>
      <c r="DV343" s="191"/>
      <c r="DW343" s="191"/>
      <c r="DX343" s="191"/>
      <c r="DY343" s="191"/>
      <c r="DZ343" s="191"/>
      <c r="EA343" s="191"/>
      <c r="EB343" s="191"/>
      <c r="EC343" s="191"/>
      <c r="ED343" s="191"/>
    </row>
    <row r="344" spans="1:134">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row>
    <row r="345" spans="1:134">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1"/>
      <c r="BU345" s="191"/>
      <c r="BV345" s="191"/>
      <c r="BW345" s="191"/>
      <c r="BX345" s="191"/>
      <c r="BY345" s="191"/>
      <c r="BZ345" s="191"/>
      <c r="CA345" s="191"/>
      <c r="CB345" s="191"/>
      <c r="CC345" s="191"/>
      <c r="CD345" s="191"/>
      <c r="CE345" s="191"/>
      <c r="CF345" s="191"/>
      <c r="CG345" s="191"/>
      <c r="CH345" s="191"/>
      <c r="CI345" s="191"/>
      <c r="CJ345" s="191"/>
      <c r="CK345" s="191"/>
      <c r="CL345" s="191"/>
      <c r="CM345" s="191"/>
      <c r="CN345" s="191"/>
      <c r="CO345" s="191"/>
      <c r="CP345" s="191"/>
      <c r="CQ345" s="191"/>
      <c r="CR345" s="191"/>
      <c r="CS345" s="191"/>
      <c r="CT345" s="191"/>
      <c r="CU345" s="191"/>
      <c r="CV345" s="191"/>
      <c r="CW345" s="191"/>
      <c r="CX345" s="191"/>
      <c r="CY345" s="191"/>
      <c r="CZ345" s="191"/>
      <c r="DA345" s="191"/>
      <c r="DB345" s="191"/>
      <c r="DC345" s="191"/>
      <c r="DD345" s="191"/>
      <c r="DE345" s="191"/>
      <c r="DF345" s="191"/>
      <c r="DG345" s="191"/>
      <c r="DH345" s="191"/>
      <c r="DI345" s="191"/>
      <c r="DJ345" s="191"/>
      <c r="DK345" s="191"/>
      <c r="DL345" s="191"/>
      <c r="DM345" s="191"/>
      <c r="DN345" s="191"/>
      <c r="DO345" s="191"/>
      <c r="DP345" s="191"/>
      <c r="DQ345" s="191"/>
      <c r="DR345" s="191"/>
      <c r="DS345" s="191"/>
      <c r="DT345" s="191"/>
      <c r="DU345" s="191"/>
      <c r="DV345" s="191"/>
      <c r="DW345" s="191"/>
      <c r="DX345" s="191"/>
      <c r="DY345" s="191"/>
      <c r="DZ345" s="191"/>
      <c r="EA345" s="191"/>
      <c r="EB345" s="191"/>
      <c r="EC345" s="191"/>
      <c r="ED345" s="191"/>
    </row>
    <row r="346" spans="1:134">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c r="BM346" s="191"/>
      <c r="BN346" s="191"/>
      <c r="BO346" s="191"/>
      <c r="BP346" s="191"/>
      <c r="BQ346" s="191"/>
      <c r="BR346" s="191"/>
      <c r="BS346" s="191"/>
      <c r="BT346" s="191"/>
      <c r="BU346" s="191"/>
      <c r="BV346" s="191"/>
      <c r="BW346" s="191"/>
      <c r="BX346" s="191"/>
      <c r="BY346" s="191"/>
      <c r="BZ346" s="191"/>
      <c r="CA346" s="191"/>
      <c r="CB346" s="191"/>
      <c r="CC346" s="191"/>
      <c r="CD346" s="191"/>
      <c r="CE346" s="191"/>
      <c r="CF346" s="191"/>
      <c r="CG346" s="191"/>
      <c r="CH346" s="191"/>
      <c r="CI346" s="191"/>
      <c r="CJ346" s="191"/>
      <c r="CK346" s="191"/>
      <c r="CL346" s="191"/>
      <c r="CM346" s="191"/>
      <c r="CN346" s="191"/>
      <c r="CO346" s="191"/>
      <c r="CP346" s="191"/>
      <c r="CQ346" s="191"/>
      <c r="CR346" s="191"/>
      <c r="CS346" s="191"/>
      <c r="CT346" s="191"/>
      <c r="CU346" s="191"/>
      <c r="CV346" s="191"/>
      <c r="CW346" s="191"/>
      <c r="CX346" s="191"/>
      <c r="CY346" s="191"/>
      <c r="CZ346" s="191"/>
      <c r="DA346" s="191"/>
      <c r="DB346" s="191"/>
      <c r="DC346" s="191"/>
      <c r="DD346" s="191"/>
      <c r="DE346" s="191"/>
      <c r="DF346" s="191"/>
      <c r="DG346" s="191"/>
      <c r="DH346" s="191"/>
      <c r="DI346" s="191"/>
      <c r="DJ346" s="191"/>
      <c r="DK346" s="191"/>
      <c r="DL346" s="191"/>
      <c r="DM346" s="191"/>
      <c r="DN346" s="191"/>
      <c r="DO346" s="191"/>
      <c r="DP346" s="191"/>
      <c r="DQ346" s="191"/>
      <c r="DR346" s="191"/>
      <c r="DS346" s="191"/>
      <c r="DT346" s="191"/>
      <c r="DU346" s="191"/>
      <c r="DV346" s="191"/>
      <c r="DW346" s="191"/>
      <c r="DX346" s="191"/>
      <c r="DY346" s="191"/>
      <c r="DZ346" s="191"/>
      <c r="EA346" s="191"/>
      <c r="EB346" s="191"/>
      <c r="EC346" s="191"/>
      <c r="ED346" s="191"/>
    </row>
    <row r="347" spans="1:134">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c r="BM347" s="191"/>
      <c r="BN347" s="191"/>
      <c r="BO347" s="191"/>
      <c r="BP347" s="191"/>
      <c r="BQ347" s="191"/>
      <c r="BR347" s="191"/>
      <c r="BS347" s="191"/>
      <c r="BT347" s="191"/>
      <c r="BU347" s="191"/>
      <c r="BV347" s="191"/>
      <c r="BW347" s="191"/>
      <c r="BX347" s="191"/>
      <c r="BY347" s="191"/>
      <c r="BZ347" s="191"/>
      <c r="CA347" s="191"/>
      <c r="CB347" s="191"/>
      <c r="CC347" s="191"/>
      <c r="CD347" s="191"/>
      <c r="CE347" s="191"/>
      <c r="CF347" s="191"/>
      <c r="CG347" s="191"/>
      <c r="CH347" s="191"/>
      <c r="CI347" s="191"/>
      <c r="CJ347" s="191"/>
      <c r="CK347" s="191"/>
      <c r="CL347" s="191"/>
      <c r="CM347" s="191"/>
      <c r="CN347" s="191"/>
      <c r="CO347" s="191"/>
      <c r="CP347" s="191"/>
      <c r="CQ347" s="191"/>
      <c r="CR347" s="191"/>
      <c r="CS347" s="191"/>
      <c r="CT347" s="191"/>
      <c r="CU347" s="191"/>
      <c r="CV347" s="191"/>
      <c r="CW347" s="191"/>
      <c r="CX347" s="191"/>
      <c r="CY347" s="191"/>
      <c r="CZ347" s="191"/>
      <c r="DA347" s="191"/>
      <c r="DB347" s="191"/>
      <c r="DC347" s="191"/>
      <c r="DD347" s="191"/>
      <c r="DE347" s="191"/>
      <c r="DF347" s="191"/>
      <c r="DG347" s="191"/>
      <c r="DH347" s="191"/>
      <c r="DI347" s="191"/>
      <c r="DJ347" s="191"/>
      <c r="DK347" s="191"/>
      <c r="DL347" s="191"/>
      <c r="DM347" s="191"/>
      <c r="DN347" s="191"/>
      <c r="DO347" s="191"/>
      <c r="DP347" s="191"/>
      <c r="DQ347" s="191"/>
      <c r="DR347" s="191"/>
      <c r="DS347" s="191"/>
      <c r="DT347" s="191"/>
      <c r="DU347" s="191"/>
      <c r="DV347" s="191"/>
      <c r="DW347" s="191"/>
      <c r="DX347" s="191"/>
      <c r="DY347" s="191"/>
      <c r="DZ347" s="191"/>
      <c r="EA347" s="191"/>
      <c r="EB347" s="191"/>
      <c r="EC347" s="191"/>
      <c r="ED347" s="191"/>
    </row>
    <row r="348" spans="1:134">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c r="BM348" s="191"/>
      <c r="BN348" s="191"/>
      <c r="BO348" s="191"/>
      <c r="BP348" s="191"/>
      <c r="BQ348" s="191"/>
      <c r="BR348" s="191"/>
      <c r="BS348" s="191"/>
      <c r="BT348" s="191"/>
      <c r="BU348" s="191"/>
      <c r="BV348" s="191"/>
      <c r="BW348" s="191"/>
      <c r="BX348" s="191"/>
      <c r="BY348" s="191"/>
      <c r="BZ348" s="191"/>
      <c r="CA348" s="191"/>
      <c r="CB348" s="191"/>
      <c r="CC348" s="191"/>
      <c r="CD348" s="191"/>
      <c r="CE348" s="191"/>
      <c r="CF348" s="191"/>
      <c r="CG348" s="191"/>
      <c r="CH348" s="191"/>
      <c r="CI348" s="191"/>
      <c r="CJ348" s="191"/>
      <c r="CK348" s="191"/>
      <c r="CL348" s="191"/>
      <c r="CM348" s="191"/>
      <c r="CN348" s="191"/>
      <c r="CO348" s="191"/>
      <c r="CP348" s="191"/>
      <c r="CQ348" s="191"/>
      <c r="CR348" s="191"/>
      <c r="CS348" s="191"/>
      <c r="CT348" s="191"/>
      <c r="CU348" s="191"/>
      <c r="CV348" s="191"/>
      <c r="CW348" s="191"/>
      <c r="CX348" s="191"/>
      <c r="CY348" s="191"/>
      <c r="CZ348" s="191"/>
      <c r="DA348" s="191"/>
      <c r="DB348" s="191"/>
      <c r="DC348" s="191"/>
      <c r="DD348" s="191"/>
      <c r="DE348" s="191"/>
      <c r="DF348" s="191"/>
      <c r="DG348" s="191"/>
      <c r="DH348" s="191"/>
      <c r="DI348" s="191"/>
      <c r="DJ348" s="191"/>
      <c r="DK348" s="191"/>
      <c r="DL348" s="191"/>
      <c r="DM348" s="191"/>
      <c r="DN348" s="191"/>
      <c r="DO348" s="191"/>
      <c r="DP348" s="191"/>
      <c r="DQ348" s="191"/>
      <c r="DR348" s="191"/>
      <c r="DS348" s="191"/>
      <c r="DT348" s="191"/>
      <c r="DU348" s="191"/>
      <c r="DV348" s="191"/>
      <c r="DW348" s="191"/>
      <c r="DX348" s="191"/>
      <c r="DY348" s="191"/>
      <c r="DZ348" s="191"/>
      <c r="EA348" s="191"/>
      <c r="EB348" s="191"/>
      <c r="EC348" s="191"/>
      <c r="ED348" s="191"/>
    </row>
    <row r="349" spans="1:134">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1"/>
      <c r="BR349" s="191"/>
      <c r="BS349" s="191"/>
      <c r="BT349" s="191"/>
      <c r="BU349" s="191"/>
      <c r="BV349" s="191"/>
      <c r="BW349" s="191"/>
      <c r="BX349" s="191"/>
      <c r="BY349" s="191"/>
      <c r="BZ349" s="191"/>
      <c r="CA349" s="191"/>
      <c r="CB349" s="191"/>
      <c r="CC349" s="191"/>
      <c r="CD349" s="191"/>
      <c r="CE349" s="191"/>
      <c r="CF349" s="191"/>
      <c r="CG349" s="191"/>
      <c r="CH349" s="191"/>
      <c r="CI349" s="191"/>
      <c r="CJ349" s="191"/>
      <c r="CK349" s="191"/>
      <c r="CL349" s="191"/>
      <c r="CM349" s="191"/>
      <c r="CN349" s="191"/>
      <c r="CO349" s="191"/>
      <c r="CP349" s="191"/>
      <c r="CQ349" s="191"/>
      <c r="CR349" s="191"/>
      <c r="CS349" s="191"/>
      <c r="CT349" s="191"/>
      <c r="CU349" s="191"/>
      <c r="CV349" s="191"/>
      <c r="CW349" s="191"/>
      <c r="CX349" s="191"/>
      <c r="CY349" s="191"/>
      <c r="CZ349" s="191"/>
      <c r="DA349" s="191"/>
      <c r="DB349" s="191"/>
      <c r="DC349" s="191"/>
      <c r="DD349" s="191"/>
      <c r="DE349" s="191"/>
      <c r="DF349" s="191"/>
      <c r="DG349" s="191"/>
      <c r="DH349" s="191"/>
      <c r="DI349" s="191"/>
      <c r="DJ349" s="191"/>
      <c r="DK349" s="191"/>
      <c r="DL349" s="191"/>
      <c r="DM349" s="191"/>
      <c r="DN349" s="191"/>
      <c r="DO349" s="191"/>
      <c r="DP349" s="191"/>
      <c r="DQ349" s="191"/>
      <c r="DR349" s="191"/>
      <c r="DS349" s="191"/>
      <c r="DT349" s="191"/>
      <c r="DU349" s="191"/>
      <c r="DV349" s="191"/>
      <c r="DW349" s="191"/>
      <c r="DX349" s="191"/>
      <c r="DY349" s="191"/>
      <c r="DZ349" s="191"/>
      <c r="EA349" s="191"/>
      <c r="EB349" s="191"/>
      <c r="EC349" s="191"/>
      <c r="ED349" s="191"/>
    </row>
    <row r="350" spans="1:134">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c r="BM350" s="191"/>
      <c r="BN350" s="191"/>
      <c r="BO350" s="191"/>
      <c r="BP350" s="191"/>
      <c r="BQ350" s="191"/>
      <c r="BR350" s="191"/>
      <c r="BS350" s="191"/>
      <c r="BT350" s="191"/>
      <c r="BU350" s="191"/>
      <c r="BV350" s="191"/>
      <c r="BW350" s="191"/>
      <c r="BX350" s="191"/>
      <c r="BY350" s="191"/>
      <c r="BZ350" s="191"/>
      <c r="CA350" s="191"/>
      <c r="CB350" s="191"/>
      <c r="CC350" s="191"/>
      <c r="CD350" s="191"/>
      <c r="CE350" s="191"/>
      <c r="CF350" s="191"/>
      <c r="CG350" s="191"/>
      <c r="CH350" s="191"/>
      <c r="CI350" s="191"/>
      <c r="CJ350" s="191"/>
      <c r="CK350" s="191"/>
      <c r="CL350" s="191"/>
      <c r="CM350" s="191"/>
      <c r="CN350" s="191"/>
      <c r="CO350" s="191"/>
      <c r="CP350" s="191"/>
      <c r="CQ350" s="191"/>
      <c r="CR350" s="191"/>
      <c r="CS350" s="191"/>
      <c r="CT350" s="191"/>
      <c r="CU350" s="191"/>
      <c r="CV350" s="191"/>
      <c r="CW350" s="191"/>
      <c r="CX350" s="191"/>
      <c r="CY350" s="191"/>
      <c r="CZ350" s="191"/>
      <c r="DA350" s="191"/>
      <c r="DB350" s="191"/>
      <c r="DC350" s="191"/>
      <c r="DD350" s="191"/>
      <c r="DE350" s="191"/>
      <c r="DF350" s="191"/>
      <c r="DG350" s="191"/>
      <c r="DH350" s="191"/>
      <c r="DI350" s="191"/>
      <c r="DJ350" s="191"/>
      <c r="DK350" s="191"/>
      <c r="DL350" s="191"/>
      <c r="DM350" s="191"/>
      <c r="DN350" s="191"/>
      <c r="DO350" s="191"/>
      <c r="DP350" s="191"/>
      <c r="DQ350" s="191"/>
      <c r="DR350" s="191"/>
      <c r="DS350" s="191"/>
      <c r="DT350" s="191"/>
      <c r="DU350" s="191"/>
      <c r="DV350" s="191"/>
      <c r="DW350" s="191"/>
      <c r="DX350" s="191"/>
      <c r="DY350" s="191"/>
      <c r="DZ350" s="191"/>
      <c r="EA350" s="191"/>
      <c r="EB350" s="191"/>
      <c r="EC350" s="191"/>
      <c r="ED350" s="191"/>
    </row>
    <row r="351" spans="1:134">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c r="BM351" s="191"/>
      <c r="BN351" s="191"/>
      <c r="BO351" s="191"/>
      <c r="BP351" s="191"/>
      <c r="BQ351" s="191"/>
      <c r="BR351" s="191"/>
      <c r="BS351" s="191"/>
      <c r="BT351" s="191"/>
      <c r="BU351" s="191"/>
      <c r="BV351" s="191"/>
      <c r="BW351" s="191"/>
      <c r="BX351" s="191"/>
      <c r="BY351" s="191"/>
      <c r="BZ351" s="191"/>
      <c r="CA351" s="191"/>
      <c r="CB351" s="191"/>
      <c r="CC351" s="191"/>
      <c r="CD351" s="191"/>
      <c r="CE351" s="191"/>
      <c r="CF351" s="191"/>
      <c r="CG351" s="191"/>
      <c r="CH351" s="191"/>
      <c r="CI351" s="191"/>
      <c r="CJ351" s="191"/>
      <c r="CK351" s="191"/>
      <c r="CL351" s="191"/>
      <c r="CM351" s="191"/>
      <c r="CN351" s="191"/>
      <c r="CO351" s="191"/>
      <c r="CP351" s="191"/>
      <c r="CQ351" s="191"/>
      <c r="CR351" s="191"/>
      <c r="CS351" s="191"/>
      <c r="CT351" s="191"/>
      <c r="CU351" s="191"/>
      <c r="CV351" s="191"/>
      <c r="CW351" s="191"/>
      <c r="CX351" s="191"/>
      <c r="CY351" s="191"/>
      <c r="CZ351" s="191"/>
      <c r="DA351" s="191"/>
      <c r="DB351" s="191"/>
      <c r="DC351" s="191"/>
      <c r="DD351" s="191"/>
      <c r="DE351" s="191"/>
      <c r="DF351" s="191"/>
      <c r="DG351" s="191"/>
      <c r="DH351" s="191"/>
      <c r="DI351" s="191"/>
      <c r="DJ351" s="191"/>
      <c r="DK351" s="191"/>
      <c r="DL351" s="191"/>
      <c r="DM351" s="191"/>
      <c r="DN351" s="191"/>
      <c r="DO351" s="191"/>
      <c r="DP351" s="191"/>
      <c r="DQ351" s="191"/>
      <c r="DR351" s="191"/>
      <c r="DS351" s="191"/>
      <c r="DT351" s="191"/>
      <c r="DU351" s="191"/>
      <c r="DV351" s="191"/>
      <c r="DW351" s="191"/>
      <c r="DX351" s="191"/>
      <c r="DY351" s="191"/>
      <c r="DZ351" s="191"/>
      <c r="EA351" s="191"/>
      <c r="EB351" s="191"/>
      <c r="EC351" s="191"/>
      <c r="ED351" s="191"/>
    </row>
    <row r="352" spans="1:134">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1"/>
      <c r="BR352" s="191"/>
      <c r="BS352" s="191"/>
      <c r="BT352" s="191"/>
      <c r="BU352" s="191"/>
      <c r="BV352" s="191"/>
      <c r="BW352" s="191"/>
      <c r="BX352" s="191"/>
      <c r="BY352" s="191"/>
      <c r="BZ352" s="191"/>
      <c r="CA352" s="191"/>
      <c r="CB352" s="191"/>
      <c r="CC352" s="191"/>
      <c r="CD352" s="191"/>
      <c r="CE352" s="191"/>
      <c r="CF352" s="191"/>
      <c r="CG352" s="191"/>
      <c r="CH352" s="191"/>
      <c r="CI352" s="191"/>
      <c r="CJ352" s="191"/>
      <c r="CK352" s="191"/>
      <c r="CL352" s="191"/>
      <c r="CM352" s="191"/>
      <c r="CN352" s="191"/>
      <c r="CO352" s="191"/>
      <c r="CP352" s="191"/>
      <c r="CQ352" s="191"/>
      <c r="CR352" s="191"/>
      <c r="CS352" s="191"/>
      <c r="CT352" s="191"/>
      <c r="CU352" s="191"/>
      <c r="CV352" s="191"/>
      <c r="CW352" s="191"/>
      <c r="CX352" s="191"/>
      <c r="CY352" s="191"/>
      <c r="CZ352" s="191"/>
      <c r="DA352" s="191"/>
      <c r="DB352" s="191"/>
      <c r="DC352" s="191"/>
      <c r="DD352" s="191"/>
      <c r="DE352" s="191"/>
      <c r="DF352" s="191"/>
      <c r="DG352" s="191"/>
      <c r="DH352" s="191"/>
      <c r="DI352" s="191"/>
      <c r="DJ352" s="191"/>
      <c r="DK352" s="191"/>
      <c r="DL352" s="191"/>
      <c r="DM352" s="191"/>
      <c r="DN352" s="191"/>
      <c r="DO352" s="191"/>
      <c r="DP352" s="191"/>
      <c r="DQ352" s="191"/>
      <c r="DR352" s="191"/>
      <c r="DS352" s="191"/>
      <c r="DT352" s="191"/>
      <c r="DU352" s="191"/>
      <c r="DV352" s="191"/>
      <c r="DW352" s="191"/>
      <c r="DX352" s="191"/>
      <c r="DY352" s="191"/>
      <c r="DZ352" s="191"/>
      <c r="EA352" s="191"/>
      <c r="EB352" s="191"/>
      <c r="EC352" s="191"/>
      <c r="ED352" s="191"/>
    </row>
    <row r="353" spans="1:134">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191"/>
      <c r="CL353" s="191"/>
      <c r="CM353" s="191"/>
      <c r="CN353" s="191"/>
      <c r="CO353" s="191"/>
      <c r="CP353" s="191"/>
      <c r="CQ353" s="191"/>
      <c r="CR353" s="191"/>
      <c r="CS353" s="191"/>
      <c r="CT353" s="191"/>
      <c r="CU353" s="191"/>
      <c r="CV353" s="191"/>
      <c r="CW353" s="191"/>
      <c r="CX353" s="191"/>
      <c r="CY353" s="191"/>
      <c r="CZ353" s="191"/>
      <c r="DA353" s="191"/>
      <c r="DB353" s="191"/>
      <c r="DC353" s="191"/>
      <c r="DD353" s="191"/>
      <c r="DE353" s="191"/>
      <c r="DF353" s="191"/>
      <c r="DG353" s="191"/>
      <c r="DH353" s="191"/>
      <c r="DI353" s="191"/>
      <c r="DJ353" s="191"/>
      <c r="DK353" s="191"/>
      <c r="DL353" s="191"/>
      <c r="DM353" s="191"/>
      <c r="DN353" s="191"/>
      <c r="DO353" s="191"/>
      <c r="DP353" s="191"/>
      <c r="DQ353" s="191"/>
      <c r="DR353" s="191"/>
      <c r="DS353" s="191"/>
      <c r="DT353" s="191"/>
      <c r="DU353" s="191"/>
      <c r="DV353" s="191"/>
      <c r="DW353" s="191"/>
      <c r="DX353" s="191"/>
      <c r="DY353" s="191"/>
      <c r="DZ353" s="191"/>
      <c r="EA353" s="191"/>
      <c r="EB353" s="191"/>
      <c r="EC353" s="191"/>
      <c r="ED353" s="191"/>
    </row>
    <row r="354" spans="1:134">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c r="BM354" s="191"/>
      <c r="BN354" s="191"/>
      <c r="BO354" s="191"/>
      <c r="BP354" s="191"/>
      <c r="BQ354" s="191"/>
      <c r="BR354" s="191"/>
      <c r="BS354" s="191"/>
      <c r="BT354" s="191"/>
      <c r="BU354" s="191"/>
      <c r="BV354" s="191"/>
      <c r="BW354" s="191"/>
      <c r="BX354" s="191"/>
      <c r="BY354" s="191"/>
      <c r="BZ354" s="191"/>
      <c r="CA354" s="191"/>
      <c r="CB354" s="191"/>
      <c r="CC354" s="191"/>
      <c r="CD354" s="191"/>
      <c r="CE354" s="191"/>
      <c r="CF354" s="191"/>
      <c r="CG354" s="191"/>
      <c r="CH354" s="191"/>
      <c r="CI354" s="191"/>
      <c r="CJ354" s="191"/>
      <c r="CK354" s="191"/>
      <c r="CL354" s="191"/>
      <c r="CM354" s="191"/>
      <c r="CN354" s="191"/>
      <c r="CO354" s="191"/>
      <c r="CP354" s="191"/>
      <c r="CQ354" s="191"/>
      <c r="CR354" s="191"/>
      <c r="CS354" s="191"/>
      <c r="CT354" s="191"/>
      <c r="CU354" s="191"/>
      <c r="CV354" s="191"/>
      <c r="CW354" s="191"/>
      <c r="CX354" s="191"/>
      <c r="CY354" s="191"/>
      <c r="CZ354" s="191"/>
      <c r="DA354" s="191"/>
      <c r="DB354" s="191"/>
      <c r="DC354" s="191"/>
      <c r="DD354" s="191"/>
      <c r="DE354" s="191"/>
      <c r="DF354" s="191"/>
      <c r="DG354" s="191"/>
      <c r="DH354" s="191"/>
      <c r="DI354" s="191"/>
      <c r="DJ354" s="191"/>
      <c r="DK354" s="191"/>
      <c r="DL354" s="191"/>
      <c r="DM354" s="191"/>
      <c r="DN354" s="191"/>
      <c r="DO354" s="191"/>
      <c r="DP354" s="191"/>
      <c r="DQ354" s="191"/>
      <c r="DR354" s="191"/>
      <c r="DS354" s="191"/>
      <c r="DT354" s="191"/>
      <c r="DU354" s="191"/>
      <c r="DV354" s="191"/>
      <c r="DW354" s="191"/>
      <c r="DX354" s="191"/>
      <c r="DY354" s="191"/>
      <c r="DZ354" s="191"/>
      <c r="EA354" s="191"/>
      <c r="EB354" s="191"/>
      <c r="EC354" s="191"/>
      <c r="ED354" s="191"/>
    </row>
    <row r="355" spans="1:134">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191"/>
      <c r="CL355" s="191"/>
      <c r="CM355" s="191"/>
      <c r="CN355" s="191"/>
      <c r="CO355" s="191"/>
      <c r="CP355" s="191"/>
      <c r="CQ355" s="191"/>
      <c r="CR355" s="191"/>
      <c r="CS355" s="191"/>
      <c r="CT355" s="191"/>
      <c r="CU355" s="191"/>
      <c r="CV355" s="191"/>
      <c r="CW355" s="191"/>
      <c r="CX355" s="191"/>
      <c r="CY355" s="191"/>
      <c r="CZ355" s="191"/>
      <c r="DA355" s="191"/>
      <c r="DB355" s="191"/>
      <c r="DC355" s="191"/>
      <c r="DD355" s="191"/>
      <c r="DE355" s="191"/>
      <c r="DF355" s="191"/>
      <c r="DG355" s="191"/>
      <c r="DH355" s="191"/>
      <c r="DI355" s="191"/>
      <c r="DJ355" s="191"/>
      <c r="DK355" s="191"/>
      <c r="DL355" s="191"/>
      <c r="DM355" s="191"/>
      <c r="DN355" s="191"/>
      <c r="DO355" s="191"/>
      <c r="DP355" s="191"/>
      <c r="DQ355" s="191"/>
      <c r="DR355" s="191"/>
      <c r="DS355" s="191"/>
      <c r="DT355" s="191"/>
      <c r="DU355" s="191"/>
      <c r="DV355" s="191"/>
      <c r="DW355" s="191"/>
      <c r="DX355" s="191"/>
      <c r="DY355" s="191"/>
      <c r="DZ355" s="191"/>
      <c r="EA355" s="191"/>
      <c r="EB355" s="191"/>
      <c r="EC355" s="191"/>
      <c r="ED355" s="191"/>
    </row>
    <row r="356" spans="1:134">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1"/>
      <c r="BS356" s="191"/>
      <c r="BT356" s="191"/>
      <c r="BU356" s="191"/>
      <c r="BV356" s="191"/>
      <c r="BW356" s="191"/>
      <c r="BX356" s="191"/>
      <c r="BY356" s="191"/>
      <c r="BZ356" s="191"/>
      <c r="CA356" s="191"/>
      <c r="CB356" s="191"/>
      <c r="CC356" s="191"/>
      <c r="CD356" s="191"/>
      <c r="CE356" s="191"/>
      <c r="CF356" s="191"/>
      <c r="CG356" s="191"/>
      <c r="CH356" s="191"/>
      <c r="CI356" s="191"/>
      <c r="CJ356" s="191"/>
      <c r="CK356" s="191"/>
      <c r="CL356" s="191"/>
      <c r="CM356" s="191"/>
      <c r="CN356" s="191"/>
      <c r="CO356" s="191"/>
      <c r="CP356" s="191"/>
      <c r="CQ356" s="191"/>
      <c r="CR356" s="191"/>
      <c r="CS356" s="191"/>
      <c r="CT356" s="191"/>
      <c r="CU356" s="191"/>
      <c r="CV356" s="191"/>
      <c r="CW356" s="191"/>
      <c r="CX356" s="191"/>
      <c r="CY356" s="191"/>
      <c r="CZ356" s="191"/>
      <c r="DA356" s="191"/>
      <c r="DB356" s="191"/>
      <c r="DC356" s="191"/>
      <c r="DD356" s="191"/>
      <c r="DE356" s="191"/>
      <c r="DF356" s="191"/>
      <c r="DG356" s="191"/>
      <c r="DH356" s="191"/>
      <c r="DI356" s="191"/>
      <c r="DJ356" s="191"/>
      <c r="DK356" s="191"/>
      <c r="DL356" s="191"/>
      <c r="DM356" s="191"/>
      <c r="DN356" s="191"/>
      <c r="DO356" s="191"/>
      <c r="DP356" s="191"/>
      <c r="DQ356" s="191"/>
      <c r="DR356" s="191"/>
      <c r="DS356" s="191"/>
      <c r="DT356" s="191"/>
      <c r="DU356" s="191"/>
      <c r="DV356" s="191"/>
      <c r="DW356" s="191"/>
      <c r="DX356" s="191"/>
      <c r="DY356" s="191"/>
      <c r="DZ356" s="191"/>
      <c r="EA356" s="191"/>
      <c r="EB356" s="191"/>
      <c r="EC356" s="191"/>
      <c r="ED356" s="191"/>
    </row>
    <row r="357" spans="1:134">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c r="BM357" s="191"/>
      <c r="BN357" s="191"/>
      <c r="BO357" s="191"/>
      <c r="BP357" s="191"/>
      <c r="BQ357" s="191"/>
      <c r="BR357" s="191"/>
      <c r="BS357" s="191"/>
      <c r="BT357" s="191"/>
      <c r="BU357" s="191"/>
      <c r="BV357" s="191"/>
      <c r="BW357" s="191"/>
      <c r="BX357" s="191"/>
      <c r="BY357" s="191"/>
      <c r="BZ357" s="191"/>
      <c r="CA357" s="191"/>
      <c r="CB357" s="191"/>
      <c r="CC357" s="191"/>
      <c r="CD357" s="191"/>
      <c r="CE357" s="191"/>
      <c r="CF357" s="191"/>
      <c r="CG357" s="191"/>
      <c r="CH357" s="191"/>
      <c r="CI357" s="191"/>
      <c r="CJ357" s="191"/>
      <c r="CK357" s="191"/>
      <c r="CL357" s="191"/>
      <c r="CM357" s="191"/>
      <c r="CN357" s="191"/>
      <c r="CO357" s="191"/>
      <c r="CP357" s="191"/>
      <c r="CQ357" s="191"/>
      <c r="CR357" s="191"/>
      <c r="CS357" s="191"/>
      <c r="CT357" s="191"/>
      <c r="CU357" s="191"/>
      <c r="CV357" s="191"/>
      <c r="CW357" s="191"/>
      <c r="CX357" s="191"/>
      <c r="CY357" s="191"/>
      <c r="CZ357" s="191"/>
      <c r="DA357" s="191"/>
      <c r="DB357" s="191"/>
      <c r="DC357" s="191"/>
      <c r="DD357" s="191"/>
      <c r="DE357" s="191"/>
      <c r="DF357" s="191"/>
      <c r="DG357" s="191"/>
      <c r="DH357" s="191"/>
      <c r="DI357" s="191"/>
      <c r="DJ357" s="191"/>
      <c r="DK357" s="191"/>
      <c r="DL357" s="191"/>
      <c r="DM357" s="191"/>
      <c r="DN357" s="191"/>
      <c r="DO357" s="191"/>
      <c r="DP357" s="191"/>
      <c r="DQ357" s="191"/>
      <c r="DR357" s="191"/>
      <c r="DS357" s="191"/>
      <c r="DT357" s="191"/>
      <c r="DU357" s="191"/>
      <c r="DV357" s="191"/>
      <c r="DW357" s="191"/>
      <c r="DX357" s="191"/>
      <c r="DY357" s="191"/>
      <c r="DZ357" s="191"/>
      <c r="EA357" s="191"/>
      <c r="EB357" s="191"/>
      <c r="EC357" s="191"/>
      <c r="ED357" s="191"/>
    </row>
    <row r="358" spans="1:134">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c r="BM358" s="191"/>
      <c r="BN358" s="191"/>
      <c r="BO358" s="191"/>
      <c r="BP358" s="191"/>
      <c r="BQ358" s="191"/>
      <c r="BR358" s="191"/>
      <c r="BS358" s="191"/>
      <c r="BT358" s="191"/>
      <c r="BU358" s="191"/>
      <c r="BV358" s="191"/>
      <c r="BW358" s="191"/>
      <c r="BX358" s="191"/>
      <c r="BY358" s="191"/>
      <c r="BZ358" s="191"/>
      <c r="CA358" s="191"/>
      <c r="CB358" s="191"/>
      <c r="CC358" s="191"/>
      <c r="CD358" s="191"/>
      <c r="CE358" s="191"/>
      <c r="CF358" s="191"/>
      <c r="CG358" s="191"/>
      <c r="CH358" s="191"/>
      <c r="CI358" s="191"/>
      <c r="CJ358" s="191"/>
      <c r="CK358" s="191"/>
      <c r="CL358" s="191"/>
      <c r="CM358" s="191"/>
      <c r="CN358" s="191"/>
      <c r="CO358" s="191"/>
      <c r="CP358" s="191"/>
      <c r="CQ358" s="191"/>
      <c r="CR358" s="191"/>
      <c r="CS358" s="191"/>
      <c r="CT358" s="191"/>
      <c r="CU358" s="191"/>
      <c r="CV358" s="191"/>
      <c r="CW358" s="191"/>
      <c r="CX358" s="191"/>
      <c r="CY358" s="191"/>
      <c r="CZ358" s="191"/>
      <c r="DA358" s="191"/>
      <c r="DB358" s="191"/>
      <c r="DC358" s="191"/>
      <c r="DD358" s="191"/>
      <c r="DE358" s="191"/>
      <c r="DF358" s="191"/>
      <c r="DG358" s="191"/>
      <c r="DH358" s="191"/>
      <c r="DI358" s="191"/>
      <c r="DJ358" s="191"/>
      <c r="DK358" s="191"/>
      <c r="DL358" s="191"/>
      <c r="DM358" s="191"/>
      <c r="DN358" s="191"/>
      <c r="DO358" s="191"/>
      <c r="DP358" s="191"/>
      <c r="DQ358" s="191"/>
      <c r="DR358" s="191"/>
      <c r="DS358" s="191"/>
      <c r="DT358" s="191"/>
      <c r="DU358" s="191"/>
      <c r="DV358" s="191"/>
      <c r="DW358" s="191"/>
      <c r="DX358" s="191"/>
      <c r="DY358" s="191"/>
      <c r="DZ358" s="191"/>
      <c r="EA358" s="191"/>
      <c r="EB358" s="191"/>
      <c r="EC358" s="191"/>
      <c r="ED358" s="191"/>
    </row>
    <row r="359" spans="1:134">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c r="BM359" s="191"/>
      <c r="BN359" s="191"/>
      <c r="BO359" s="191"/>
      <c r="BP359" s="191"/>
      <c r="BQ359" s="191"/>
      <c r="BR359" s="191"/>
      <c r="BS359" s="191"/>
      <c r="BT359" s="191"/>
      <c r="BU359" s="191"/>
      <c r="BV359" s="191"/>
      <c r="BW359" s="191"/>
      <c r="BX359" s="191"/>
      <c r="BY359" s="191"/>
      <c r="BZ359" s="191"/>
      <c r="CA359" s="191"/>
      <c r="CB359" s="191"/>
      <c r="CC359" s="191"/>
      <c r="CD359" s="191"/>
      <c r="CE359" s="191"/>
      <c r="CF359" s="191"/>
      <c r="CG359" s="191"/>
      <c r="CH359" s="191"/>
      <c r="CI359" s="191"/>
      <c r="CJ359" s="191"/>
      <c r="CK359" s="191"/>
      <c r="CL359" s="191"/>
      <c r="CM359" s="191"/>
      <c r="CN359" s="191"/>
      <c r="CO359" s="191"/>
      <c r="CP359" s="191"/>
      <c r="CQ359" s="191"/>
      <c r="CR359" s="191"/>
      <c r="CS359" s="191"/>
      <c r="CT359" s="191"/>
      <c r="CU359" s="191"/>
      <c r="CV359" s="191"/>
      <c r="CW359" s="191"/>
      <c r="CX359" s="191"/>
      <c r="CY359" s="191"/>
      <c r="CZ359" s="191"/>
      <c r="DA359" s="191"/>
      <c r="DB359" s="191"/>
      <c r="DC359" s="191"/>
      <c r="DD359" s="191"/>
      <c r="DE359" s="191"/>
      <c r="DF359" s="191"/>
      <c r="DG359" s="191"/>
      <c r="DH359" s="191"/>
      <c r="DI359" s="191"/>
      <c r="DJ359" s="191"/>
      <c r="DK359" s="191"/>
      <c r="DL359" s="191"/>
      <c r="DM359" s="191"/>
      <c r="DN359" s="191"/>
      <c r="DO359" s="191"/>
      <c r="DP359" s="191"/>
      <c r="DQ359" s="191"/>
      <c r="DR359" s="191"/>
      <c r="DS359" s="191"/>
      <c r="DT359" s="191"/>
      <c r="DU359" s="191"/>
      <c r="DV359" s="191"/>
      <c r="DW359" s="191"/>
      <c r="DX359" s="191"/>
      <c r="DY359" s="191"/>
      <c r="DZ359" s="191"/>
      <c r="EA359" s="191"/>
      <c r="EB359" s="191"/>
      <c r="EC359" s="191"/>
      <c r="ED359" s="191"/>
    </row>
    <row r="360" spans="1:134">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191"/>
      <c r="CL360" s="191"/>
      <c r="CM360" s="191"/>
      <c r="CN360" s="191"/>
      <c r="CO360" s="191"/>
      <c r="CP360" s="191"/>
      <c r="CQ360" s="191"/>
      <c r="CR360" s="191"/>
      <c r="CS360" s="191"/>
      <c r="CT360" s="191"/>
      <c r="CU360" s="191"/>
      <c r="CV360" s="191"/>
      <c r="CW360" s="191"/>
      <c r="CX360" s="191"/>
      <c r="CY360" s="191"/>
      <c r="CZ360" s="191"/>
      <c r="DA360" s="191"/>
      <c r="DB360" s="191"/>
      <c r="DC360" s="191"/>
      <c r="DD360" s="191"/>
      <c r="DE360" s="191"/>
      <c r="DF360" s="191"/>
      <c r="DG360" s="191"/>
      <c r="DH360" s="191"/>
      <c r="DI360" s="191"/>
      <c r="DJ360" s="191"/>
      <c r="DK360" s="191"/>
      <c r="DL360" s="191"/>
      <c r="DM360" s="191"/>
      <c r="DN360" s="191"/>
      <c r="DO360" s="191"/>
      <c r="DP360" s="191"/>
      <c r="DQ360" s="191"/>
      <c r="DR360" s="191"/>
      <c r="DS360" s="191"/>
      <c r="DT360" s="191"/>
      <c r="DU360" s="191"/>
      <c r="DV360" s="191"/>
      <c r="DW360" s="191"/>
      <c r="DX360" s="191"/>
      <c r="DY360" s="191"/>
      <c r="DZ360" s="191"/>
      <c r="EA360" s="191"/>
      <c r="EB360" s="191"/>
      <c r="EC360" s="191"/>
      <c r="ED360" s="191"/>
    </row>
    <row r="361" spans="1:134">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row>
    <row r="362" spans="1:134">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c r="BM362" s="191"/>
      <c r="BN362" s="191"/>
      <c r="BO362" s="191"/>
      <c r="BP362" s="191"/>
      <c r="BQ362" s="191"/>
      <c r="BR362" s="191"/>
      <c r="BS362" s="191"/>
      <c r="BT362" s="191"/>
      <c r="BU362" s="191"/>
      <c r="BV362" s="191"/>
      <c r="BW362" s="191"/>
      <c r="BX362" s="191"/>
      <c r="BY362" s="191"/>
      <c r="BZ362" s="191"/>
      <c r="CA362" s="191"/>
      <c r="CB362" s="191"/>
      <c r="CC362" s="191"/>
      <c r="CD362" s="191"/>
      <c r="CE362" s="191"/>
      <c r="CF362" s="191"/>
      <c r="CG362" s="191"/>
      <c r="CH362" s="191"/>
      <c r="CI362" s="191"/>
      <c r="CJ362" s="191"/>
      <c r="CK362" s="191"/>
      <c r="CL362" s="191"/>
      <c r="CM362" s="191"/>
      <c r="CN362" s="191"/>
      <c r="CO362" s="191"/>
      <c r="CP362" s="191"/>
      <c r="CQ362" s="191"/>
      <c r="CR362" s="191"/>
      <c r="CS362" s="191"/>
      <c r="CT362" s="191"/>
      <c r="CU362" s="191"/>
      <c r="CV362" s="191"/>
      <c r="CW362" s="191"/>
      <c r="CX362" s="191"/>
      <c r="CY362" s="191"/>
      <c r="CZ362" s="191"/>
      <c r="DA362" s="191"/>
      <c r="DB362" s="191"/>
      <c r="DC362" s="191"/>
      <c r="DD362" s="191"/>
      <c r="DE362" s="191"/>
      <c r="DF362" s="191"/>
      <c r="DG362" s="191"/>
      <c r="DH362" s="191"/>
      <c r="DI362" s="191"/>
      <c r="DJ362" s="191"/>
      <c r="DK362" s="191"/>
      <c r="DL362" s="191"/>
      <c r="DM362" s="191"/>
      <c r="DN362" s="191"/>
      <c r="DO362" s="191"/>
      <c r="DP362" s="191"/>
      <c r="DQ362" s="191"/>
      <c r="DR362" s="191"/>
      <c r="DS362" s="191"/>
      <c r="DT362" s="191"/>
      <c r="DU362" s="191"/>
      <c r="DV362" s="191"/>
      <c r="DW362" s="191"/>
      <c r="DX362" s="191"/>
      <c r="DY362" s="191"/>
      <c r="DZ362" s="191"/>
      <c r="EA362" s="191"/>
      <c r="EB362" s="191"/>
      <c r="EC362" s="191"/>
      <c r="ED362" s="191"/>
    </row>
    <row r="363" spans="1:134">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c r="BM363" s="191"/>
      <c r="BN363" s="191"/>
      <c r="BO363" s="191"/>
      <c r="BP363" s="191"/>
      <c r="BQ363" s="191"/>
      <c r="BR363" s="191"/>
      <c r="BS363" s="191"/>
      <c r="BT363" s="191"/>
      <c r="BU363" s="191"/>
      <c r="BV363" s="191"/>
      <c r="BW363" s="191"/>
      <c r="BX363" s="191"/>
      <c r="BY363" s="191"/>
      <c r="BZ363" s="191"/>
      <c r="CA363" s="191"/>
      <c r="CB363" s="191"/>
      <c r="CC363" s="191"/>
      <c r="CD363" s="191"/>
      <c r="CE363" s="191"/>
      <c r="CF363" s="191"/>
      <c r="CG363" s="191"/>
      <c r="CH363" s="191"/>
      <c r="CI363" s="191"/>
      <c r="CJ363" s="191"/>
      <c r="CK363" s="191"/>
      <c r="CL363" s="191"/>
      <c r="CM363" s="191"/>
      <c r="CN363" s="191"/>
      <c r="CO363" s="191"/>
      <c r="CP363" s="191"/>
      <c r="CQ363" s="191"/>
      <c r="CR363" s="191"/>
      <c r="CS363" s="191"/>
      <c r="CT363" s="191"/>
      <c r="CU363" s="191"/>
      <c r="CV363" s="191"/>
      <c r="CW363" s="191"/>
      <c r="CX363" s="191"/>
      <c r="CY363" s="191"/>
      <c r="CZ363" s="191"/>
      <c r="DA363" s="191"/>
      <c r="DB363" s="191"/>
      <c r="DC363" s="191"/>
      <c r="DD363" s="191"/>
      <c r="DE363" s="191"/>
      <c r="DF363" s="191"/>
      <c r="DG363" s="191"/>
      <c r="DH363" s="191"/>
      <c r="DI363" s="191"/>
      <c r="DJ363" s="191"/>
      <c r="DK363" s="191"/>
      <c r="DL363" s="191"/>
      <c r="DM363" s="191"/>
      <c r="DN363" s="191"/>
      <c r="DO363" s="191"/>
      <c r="DP363" s="191"/>
      <c r="DQ363" s="191"/>
      <c r="DR363" s="191"/>
      <c r="DS363" s="191"/>
      <c r="DT363" s="191"/>
      <c r="DU363" s="191"/>
      <c r="DV363" s="191"/>
      <c r="DW363" s="191"/>
      <c r="DX363" s="191"/>
      <c r="DY363" s="191"/>
      <c r="DZ363" s="191"/>
      <c r="EA363" s="191"/>
      <c r="EB363" s="191"/>
      <c r="EC363" s="191"/>
      <c r="ED363" s="191"/>
    </row>
    <row r="364" spans="1:134">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c r="BM364" s="191"/>
      <c r="BN364" s="191"/>
      <c r="BO364" s="191"/>
      <c r="BP364" s="191"/>
      <c r="BQ364" s="191"/>
      <c r="BR364" s="191"/>
      <c r="BS364" s="191"/>
      <c r="BT364" s="191"/>
      <c r="BU364" s="191"/>
      <c r="BV364" s="191"/>
      <c r="BW364" s="191"/>
      <c r="BX364" s="191"/>
      <c r="BY364" s="191"/>
      <c r="BZ364" s="191"/>
      <c r="CA364" s="191"/>
      <c r="CB364" s="191"/>
      <c r="CC364" s="191"/>
      <c r="CD364" s="191"/>
      <c r="CE364" s="191"/>
      <c r="CF364" s="191"/>
      <c r="CG364" s="191"/>
      <c r="CH364" s="191"/>
      <c r="CI364" s="191"/>
      <c r="CJ364" s="191"/>
      <c r="CK364" s="191"/>
      <c r="CL364" s="191"/>
      <c r="CM364" s="191"/>
      <c r="CN364" s="191"/>
      <c r="CO364" s="191"/>
      <c r="CP364" s="191"/>
      <c r="CQ364" s="191"/>
      <c r="CR364" s="191"/>
      <c r="CS364" s="191"/>
      <c r="CT364" s="191"/>
      <c r="CU364" s="191"/>
      <c r="CV364" s="191"/>
      <c r="CW364" s="191"/>
      <c r="CX364" s="191"/>
      <c r="CY364" s="191"/>
      <c r="CZ364" s="191"/>
      <c r="DA364" s="191"/>
      <c r="DB364" s="191"/>
      <c r="DC364" s="191"/>
      <c r="DD364" s="191"/>
      <c r="DE364" s="191"/>
      <c r="DF364" s="191"/>
      <c r="DG364" s="191"/>
      <c r="DH364" s="191"/>
      <c r="DI364" s="191"/>
      <c r="DJ364" s="191"/>
      <c r="DK364" s="191"/>
      <c r="DL364" s="191"/>
      <c r="DM364" s="191"/>
      <c r="DN364" s="191"/>
      <c r="DO364" s="191"/>
      <c r="DP364" s="191"/>
      <c r="DQ364" s="191"/>
      <c r="DR364" s="191"/>
      <c r="DS364" s="191"/>
      <c r="DT364" s="191"/>
      <c r="DU364" s="191"/>
      <c r="DV364" s="191"/>
      <c r="DW364" s="191"/>
      <c r="DX364" s="191"/>
      <c r="DY364" s="191"/>
      <c r="DZ364" s="191"/>
      <c r="EA364" s="191"/>
      <c r="EB364" s="191"/>
      <c r="EC364" s="191"/>
      <c r="ED364" s="191"/>
    </row>
    <row r="365" spans="1:134">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c r="BM365" s="191"/>
      <c r="BN365" s="191"/>
      <c r="BO365" s="191"/>
      <c r="BP365" s="191"/>
      <c r="BQ365" s="191"/>
      <c r="BR365" s="191"/>
      <c r="BS365" s="191"/>
      <c r="BT365" s="191"/>
      <c r="BU365" s="191"/>
      <c r="BV365" s="191"/>
      <c r="BW365" s="191"/>
      <c r="BX365" s="191"/>
      <c r="BY365" s="191"/>
      <c r="BZ365" s="191"/>
      <c r="CA365" s="191"/>
      <c r="CB365" s="191"/>
      <c r="CC365" s="191"/>
      <c r="CD365" s="191"/>
      <c r="CE365" s="191"/>
      <c r="CF365" s="191"/>
      <c r="CG365" s="191"/>
      <c r="CH365" s="191"/>
      <c r="CI365" s="191"/>
      <c r="CJ365" s="191"/>
      <c r="CK365" s="191"/>
      <c r="CL365" s="191"/>
      <c r="CM365" s="191"/>
      <c r="CN365" s="191"/>
      <c r="CO365" s="191"/>
      <c r="CP365" s="191"/>
      <c r="CQ365" s="191"/>
      <c r="CR365" s="191"/>
      <c r="CS365" s="191"/>
      <c r="CT365" s="191"/>
      <c r="CU365" s="191"/>
      <c r="CV365" s="191"/>
      <c r="CW365" s="191"/>
      <c r="CX365" s="191"/>
      <c r="CY365" s="191"/>
      <c r="CZ365" s="191"/>
      <c r="DA365" s="191"/>
      <c r="DB365" s="191"/>
      <c r="DC365" s="191"/>
      <c r="DD365" s="191"/>
      <c r="DE365" s="191"/>
      <c r="DF365" s="191"/>
      <c r="DG365" s="191"/>
      <c r="DH365" s="191"/>
      <c r="DI365" s="191"/>
      <c r="DJ365" s="191"/>
      <c r="DK365" s="191"/>
      <c r="DL365" s="191"/>
      <c r="DM365" s="191"/>
      <c r="DN365" s="191"/>
      <c r="DO365" s="191"/>
      <c r="DP365" s="191"/>
      <c r="DQ365" s="191"/>
      <c r="DR365" s="191"/>
      <c r="DS365" s="191"/>
      <c r="DT365" s="191"/>
      <c r="DU365" s="191"/>
      <c r="DV365" s="191"/>
      <c r="DW365" s="191"/>
      <c r="DX365" s="191"/>
      <c r="DY365" s="191"/>
      <c r="DZ365" s="191"/>
      <c r="EA365" s="191"/>
      <c r="EB365" s="191"/>
      <c r="EC365" s="191"/>
      <c r="ED365" s="191"/>
    </row>
    <row r="366" spans="1:134">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c r="BM366" s="191"/>
      <c r="BN366" s="191"/>
      <c r="BO366" s="191"/>
      <c r="BP366" s="191"/>
      <c r="BQ366" s="191"/>
      <c r="BR366" s="191"/>
      <c r="BS366" s="191"/>
      <c r="BT366" s="191"/>
      <c r="BU366" s="191"/>
      <c r="BV366" s="191"/>
      <c r="BW366" s="191"/>
      <c r="BX366" s="191"/>
      <c r="BY366" s="191"/>
      <c r="BZ366" s="191"/>
      <c r="CA366" s="191"/>
      <c r="CB366" s="191"/>
      <c r="CC366" s="191"/>
      <c r="CD366" s="191"/>
      <c r="CE366" s="191"/>
      <c r="CF366" s="191"/>
      <c r="CG366" s="191"/>
      <c r="CH366" s="191"/>
      <c r="CI366" s="191"/>
      <c r="CJ366" s="191"/>
      <c r="CK366" s="191"/>
      <c r="CL366" s="191"/>
      <c r="CM366" s="191"/>
      <c r="CN366" s="191"/>
      <c r="CO366" s="191"/>
      <c r="CP366" s="191"/>
      <c r="CQ366" s="191"/>
      <c r="CR366" s="191"/>
      <c r="CS366" s="191"/>
      <c r="CT366" s="191"/>
      <c r="CU366" s="191"/>
      <c r="CV366" s="191"/>
      <c r="CW366" s="191"/>
      <c r="CX366" s="191"/>
      <c r="CY366" s="191"/>
      <c r="CZ366" s="191"/>
      <c r="DA366" s="191"/>
      <c r="DB366" s="191"/>
      <c r="DC366" s="191"/>
      <c r="DD366" s="191"/>
      <c r="DE366" s="191"/>
      <c r="DF366" s="191"/>
      <c r="DG366" s="191"/>
      <c r="DH366" s="191"/>
      <c r="DI366" s="191"/>
      <c r="DJ366" s="191"/>
      <c r="DK366" s="191"/>
      <c r="DL366" s="191"/>
      <c r="DM366" s="191"/>
      <c r="DN366" s="191"/>
      <c r="DO366" s="191"/>
      <c r="DP366" s="191"/>
      <c r="DQ366" s="191"/>
      <c r="DR366" s="191"/>
      <c r="DS366" s="191"/>
      <c r="DT366" s="191"/>
      <c r="DU366" s="191"/>
      <c r="DV366" s="191"/>
      <c r="DW366" s="191"/>
      <c r="DX366" s="191"/>
      <c r="DY366" s="191"/>
      <c r="DZ366" s="191"/>
      <c r="EA366" s="191"/>
      <c r="EB366" s="191"/>
      <c r="EC366" s="191"/>
      <c r="ED366" s="191"/>
    </row>
    <row r="367" spans="1:134">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c r="BM367" s="191"/>
      <c r="BN367" s="191"/>
      <c r="BO367" s="191"/>
      <c r="BP367" s="191"/>
      <c r="BQ367" s="191"/>
      <c r="BR367" s="191"/>
      <c r="BS367" s="191"/>
      <c r="BT367" s="191"/>
      <c r="BU367" s="191"/>
      <c r="BV367" s="191"/>
      <c r="BW367" s="191"/>
      <c r="BX367" s="191"/>
      <c r="BY367" s="191"/>
      <c r="BZ367" s="191"/>
      <c r="CA367" s="191"/>
      <c r="CB367" s="191"/>
      <c r="CC367" s="191"/>
      <c r="CD367" s="191"/>
      <c r="CE367" s="191"/>
      <c r="CF367" s="191"/>
      <c r="CG367" s="191"/>
      <c r="CH367" s="191"/>
      <c r="CI367" s="191"/>
      <c r="CJ367" s="191"/>
      <c r="CK367" s="191"/>
      <c r="CL367" s="191"/>
      <c r="CM367" s="191"/>
      <c r="CN367" s="191"/>
      <c r="CO367" s="191"/>
      <c r="CP367" s="191"/>
      <c r="CQ367" s="191"/>
      <c r="CR367" s="191"/>
      <c r="CS367" s="191"/>
      <c r="CT367" s="191"/>
      <c r="CU367" s="191"/>
      <c r="CV367" s="191"/>
      <c r="CW367" s="191"/>
      <c r="CX367" s="191"/>
      <c r="CY367" s="191"/>
      <c r="CZ367" s="191"/>
      <c r="DA367" s="191"/>
      <c r="DB367" s="191"/>
      <c r="DC367" s="191"/>
      <c r="DD367" s="191"/>
      <c r="DE367" s="191"/>
      <c r="DF367" s="191"/>
      <c r="DG367" s="191"/>
      <c r="DH367" s="191"/>
      <c r="DI367" s="191"/>
      <c r="DJ367" s="191"/>
      <c r="DK367" s="191"/>
      <c r="DL367" s="191"/>
      <c r="DM367" s="191"/>
      <c r="DN367" s="191"/>
      <c r="DO367" s="191"/>
      <c r="DP367" s="191"/>
      <c r="DQ367" s="191"/>
      <c r="DR367" s="191"/>
      <c r="DS367" s="191"/>
      <c r="DT367" s="191"/>
      <c r="DU367" s="191"/>
      <c r="DV367" s="191"/>
      <c r="DW367" s="191"/>
      <c r="DX367" s="191"/>
      <c r="DY367" s="191"/>
      <c r="DZ367" s="191"/>
      <c r="EA367" s="191"/>
      <c r="EB367" s="191"/>
      <c r="EC367" s="191"/>
      <c r="ED367" s="191"/>
    </row>
    <row r="368" spans="1:134">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c r="BM368" s="191"/>
      <c r="BN368" s="191"/>
      <c r="BO368" s="191"/>
      <c r="BP368" s="191"/>
      <c r="BQ368" s="191"/>
      <c r="BR368" s="191"/>
      <c r="BS368" s="191"/>
      <c r="BT368" s="191"/>
      <c r="BU368" s="191"/>
      <c r="BV368" s="191"/>
      <c r="BW368" s="191"/>
      <c r="BX368" s="191"/>
      <c r="BY368" s="191"/>
      <c r="BZ368" s="191"/>
      <c r="CA368" s="191"/>
      <c r="CB368" s="191"/>
      <c r="CC368" s="191"/>
      <c r="CD368" s="191"/>
      <c r="CE368" s="191"/>
      <c r="CF368" s="191"/>
      <c r="CG368" s="191"/>
      <c r="CH368" s="191"/>
      <c r="CI368" s="191"/>
      <c r="CJ368" s="191"/>
      <c r="CK368" s="191"/>
      <c r="CL368" s="191"/>
      <c r="CM368" s="191"/>
      <c r="CN368" s="191"/>
      <c r="CO368" s="191"/>
      <c r="CP368" s="191"/>
      <c r="CQ368" s="191"/>
      <c r="CR368" s="191"/>
      <c r="CS368" s="191"/>
      <c r="CT368" s="191"/>
      <c r="CU368" s="191"/>
      <c r="CV368" s="191"/>
      <c r="CW368" s="191"/>
      <c r="CX368" s="191"/>
      <c r="CY368" s="191"/>
      <c r="CZ368" s="191"/>
      <c r="DA368" s="191"/>
      <c r="DB368" s="191"/>
      <c r="DC368" s="191"/>
      <c r="DD368" s="191"/>
      <c r="DE368" s="191"/>
      <c r="DF368" s="191"/>
      <c r="DG368" s="191"/>
      <c r="DH368" s="191"/>
      <c r="DI368" s="191"/>
      <c r="DJ368" s="191"/>
      <c r="DK368" s="191"/>
      <c r="DL368" s="191"/>
      <c r="DM368" s="191"/>
      <c r="DN368" s="191"/>
      <c r="DO368" s="191"/>
      <c r="DP368" s="191"/>
      <c r="DQ368" s="191"/>
      <c r="DR368" s="191"/>
      <c r="DS368" s="191"/>
      <c r="DT368" s="191"/>
      <c r="DU368" s="191"/>
      <c r="DV368" s="191"/>
      <c r="DW368" s="191"/>
      <c r="DX368" s="191"/>
      <c r="DY368" s="191"/>
      <c r="DZ368" s="191"/>
      <c r="EA368" s="191"/>
      <c r="EB368" s="191"/>
      <c r="EC368" s="191"/>
      <c r="ED368" s="191"/>
    </row>
    <row r="369" spans="1:134">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c r="BM369" s="191"/>
      <c r="BN369" s="191"/>
      <c r="BO369" s="191"/>
      <c r="BP369" s="191"/>
      <c r="BQ369" s="191"/>
      <c r="BR369" s="191"/>
      <c r="BS369" s="191"/>
      <c r="BT369" s="191"/>
      <c r="BU369" s="191"/>
      <c r="BV369" s="191"/>
      <c r="BW369" s="191"/>
      <c r="BX369" s="191"/>
      <c r="BY369" s="191"/>
      <c r="BZ369" s="191"/>
      <c r="CA369" s="191"/>
      <c r="CB369" s="191"/>
      <c r="CC369" s="191"/>
      <c r="CD369" s="191"/>
      <c r="CE369" s="191"/>
      <c r="CF369" s="191"/>
      <c r="CG369" s="191"/>
      <c r="CH369" s="191"/>
      <c r="CI369" s="191"/>
      <c r="CJ369" s="191"/>
      <c r="CK369" s="191"/>
      <c r="CL369" s="191"/>
      <c r="CM369" s="191"/>
      <c r="CN369" s="191"/>
      <c r="CO369" s="191"/>
      <c r="CP369" s="191"/>
      <c r="CQ369" s="191"/>
      <c r="CR369" s="191"/>
      <c r="CS369" s="191"/>
      <c r="CT369" s="191"/>
      <c r="CU369" s="191"/>
      <c r="CV369" s="191"/>
      <c r="CW369" s="191"/>
      <c r="CX369" s="191"/>
      <c r="CY369" s="191"/>
      <c r="CZ369" s="191"/>
      <c r="DA369" s="191"/>
      <c r="DB369" s="191"/>
      <c r="DC369" s="191"/>
      <c r="DD369" s="191"/>
      <c r="DE369" s="191"/>
      <c r="DF369" s="191"/>
      <c r="DG369" s="191"/>
      <c r="DH369" s="191"/>
      <c r="DI369" s="191"/>
      <c r="DJ369" s="191"/>
      <c r="DK369" s="191"/>
      <c r="DL369" s="191"/>
      <c r="DM369" s="191"/>
      <c r="DN369" s="191"/>
      <c r="DO369" s="191"/>
      <c r="DP369" s="191"/>
      <c r="DQ369" s="191"/>
      <c r="DR369" s="191"/>
      <c r="DS369" s="191"/>
      <c r="DT369" s="191"/>
      <c r="DU369" s="191"/>
      <c r="DV369" s="191"/>
      <c r="DW369" s="191"/>
      <c r="DX369" s="191"/>
      <c r="DY369" s="191"/>
      <c r="DZ369" s="191"/>
      <c r="EA369" s="191"/>
      <c r="EB369" s="191"/>
      <c r="EC369" s="191"/>
      <c r="ED369" s="191"/>
    </row>
    <row r="370" spans="1:134">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c r="BM370" s="191"/>
      <c r="BN370" s="191"/>
      <c r="BO370" s="191"/>
      <c r="BP370" s="191"/>
      <c r="BQ370" s="191"/>
      <c r="BR370" s="191"/>
      <c r="BS370" s="191"/>
      <c r="BT370" s="191"/>
      <c r="BU370" s="191"/>
      <c r="BV370" s="191"/>
      <c r="BW370" s="191"/>
      <c r="BX370" s="191"/>
      <c r="BY370" s="191"/>
      <c r="BZ370" s="191"/>
      <c r="CA370" s="191"/>
      <c r="CB370" s="191"/>
      <c r="CC370" s="191"/>
      <c r="CD370" s="191"/>
      <c r="CE370" s="191"/>
      <c r="CF370" s="191"/>
      <c r="CG370" s="191"/>
      <c r="CH370" s="191"/>
      <c r="CI370" s="191"/>
      <c r="CJ370" s="191"/>
      <c r="CK370" s="191"/>
      <c r="CL370" s="191"/>
      <c r="CM370" s="191"/>
      <c r="CN370" s="191"/>
      <c r="CO370" s="191"/>
      <c r="CP370" s="191"/>
      <c r="CQ370" s="191"/>
      <c r="CR370" s="191"/>
      <c r="CS370" s="191"/>
      <c r="CT370" s="191"/>
      <c r="CU370" s="191"/>
      <c r="CV370" s="191"/>
      <c r="CW370" s="191"/>
      <c r="CX370" s="191"/>
      <c r="CY370" s="191"/>
      <c r="CZ370" s="191"/>
      <c r="DA370" s="191"/>
      <c r="DB370" s="191"/>
      <c r="DC370" s="191"/>
      <c r="DD370" s="191"/>
      <c r="DE370" s="191"/>
      <c r="DF370" s="191"/>
      <c r="DG370" s="191"/>
      <c r="DH370" s="191"/>
      <c r="DI370" s="191"/>
      <c r="DJ370" s="191"/>
      <c r="DK370" s="191"/>
      <c r="DL370" s="191"/>
      <c r="DM370" s="191"/>
      <c r="DN370" s="191"/>
      <c r="DO370" s="191"/>
      <c r="DP370" s="191"/>
      <c r="DQ370" s="191"/>
      <c r="DR370" s="191"/>
      <c r="DS370" s="191"/>
      <c r="DT370" s="191"/>
      <c r="DU370" s="191"/>
      <c r="DV370" s="191"/>
      <c r="DW370" s="191"/>
      <c r="DX370" s="191"/>
      <c r="DY370" s="191"/>
      <c r="DZ370" s="191"/>
      <c r="EA370" s="191"/>
      <c r="EB370" s="191"/>
      <c r="EC370" s="191"/>
      <c r="ED370" s="191"/>
    </row>
    <row r="371" spans="1:134">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c r="BM371" s="191"/>
      <c r="BN371" s="191"/>
      <c r="BO371" s="191"/>
      <c r="BP371" s="191"/>
      <c r="BQ371" s="191"/>
      <c r="BR371" s="191"/>
      <c r="BS371" s="191"/>
      <c r="BT371" s="191"/>
      <c r="BU371" s="191"/>
      <c r="BV371" s="191"/>
      <c r="BW371" s="191"/>
      <c r="BX371" s="191"/>
      <c r="BY371" s="191"/>
      <c r="BZ371" s="191"/>
      <c r="CA371" s="191"/>
      <c r="CB371" s="191"/>
      <c r="CC371" s="191"/>
      <c r="CD371" s="191"/>
      <c r="CE371" s="191"/>
      <c r="CF371" s="191"/>
      <c r="CG371" s="191"/>
      <c r="CH371" s="191"/>
      <c r="CI371" s="191"/>
      <c r="CJ371" s="191"/>
      <c r="CK371" s="191"/>
      <c r="CL371" s="191"/>
      <c r="CM371" s="191"/>
      <c r="CN371" s="191"/>
      <c r="CO371" s="191"/>
      <c r="CP371" s="191"/>
      <c r="CQ371" s="191"/>
      <c r="CR371" s="191"/>
      <c r="CS371" s="191"/>
      <c r="CT371" s="191"/>
      <c r="CU371" s="191"/>
      <c r="CV371" s="191"/>
      <c r="CW371" s="191"/>
      <c r="CX371" s="191"/>
      <c r="CY371" s="191"/>
      <c r="CZ371" s="191"/>
      <c r="DA371" s="191"/>
      <c r="DB371" s="191"/>
      <c r="DC371" s="191"/>
      <c r="DD371" s="191"/>
      <c r="DE371" s="191"/>
      <c r="DF371" s="191"/>
      <c r="DG371" s="191"/>
      <c r="DH371" s="191"/>
      <c r="DI371" s="191"/>
      <c r="DJ371" s="191"/>
      <c r="DK371" s="191"/>
      <c r="DL371" s="191"/>
      <c r="DM371" s="191"/>
      <c r="DN371" s="191"/>
      <c r="DO371" s="191"/>
      <c r="DP371" s="191"/>
      <c r="DQ371" s="191"/>
      <c r="DR371" s="191"/>
      <c r="DS371" s="191"/>
      <c r="DT371" s="191"/>
      <c r="DU371" s="191"/>
      <c r="DV371" s="191"/>
      <c r="DW371" s="191"/>
      <c r="DX371" s="191"/>
      <c r="DY371" s="191"/>
      <c r="DZ371" s="191"/>
      <c r="EA371" s="191"/>
      <c r="EB371" s="191"/>
      <c r="EC371" s="191"/>
      <c r="ED371" s="191"/>
    </row>
    <row r="372" spans="1:134">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c r="BM372" s="191"/>
      <c r="BN372" s="191"/>
      <c r="BO372" s="191"/>
      <c r="BP372" s="191"/>
      <c r="BQ372" s="191"/>
      <c r="BR372" s="191"/>
      <c r="BS372" s="191"/>
      <c r="BT372" s="191"/>
      <c r="BU372" s="191"/>
      <c r="BV372" s="191"/>
      <c r="BW372" s="191"/>
      <c r="BX372" s="191"/>
      <c r="BY372" s="191"/>
      <c r="BZ372" s="191"/>
      <c r="CA372" s="191"/>
      <c r="CB372" s="191"/>
      <c r="CC372" s="191"/>
      <c r="CD372" s="191"/>
      <c r="CE372" s="191"/>
      <c r="CF372" s="191"/>
      <c r="CG372" s="191"/>
      <c r="CH372" s="191"/>
      <c r="CI372" s="191"/>
      <c r="CJ372" s="191"/>
      <c r="CK372" s="191"/>
      <c r="CL372" s="191"/>
      <c r="CM372" s="191"/>
      <c r="CN372" s="191"/>
      <c r="CO372" s="191"/>
      <c r="CP372" s="191"/>
      <c r="CQ372" s="191"/>
      <c r="CR372" s="191"/>
      <c r="CS372" s="191"/>
      <c r="CT372" s="191"/>
      <c r="CU372" s="191"/>
      <c r="CV372" s="191"/>
      <c r="CW372" s="191"/>
      <c r="CX372" s="191"/>
      <c r="CY372" s="191"/>
      <c r="CZ372" s="191"/>
      <c r="DA372" s="191"/>
      <c r="DB372" s="191"/>
      <c r="DC372" s="191"/>
      <c r="DD372" s="191"/>
      <c r="DE372" s="191"/>
      <c r="DF372" s="191"/>
      <c r="DG372" s="191"/>
      <c r="DH372" s="191"/>
      <c r="DI372" s="191"/>
      <c r="DJ372" s="191"/>
      <c r="DK372" s="191"/>
      <c r="DL372" s="191"/>
      <c r="DM372" s="191"/>
      <c r="DN372" s="191"/>
      <c r="DO372" s="191"/>
      <c r="DP372" s="191"/>
      <c r="DQ372" s="191"/>
      <c r="DR372" s="191"/>
      <c r="DS372" s="191"/>
      <c r="DT372" s="191"/>
      <c r="DU372" s="191"/>
      <c r="DV372" s="191"/>
      <c r="DW372" s="191"/>
      <c r="DX372" s="191"/>
      <c r="DY372" s="191"/>
      <c r="DZ372" s="191"/>
      <c r="EA372" s="191"/>
      <c r="EB372" s="191"/>
      <c r="EC372" s="191"/>
      <c r="ED372" s="191"/>
    </row>
    <row r="373" spans="1:134">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c r="BM373" s="191"/>
      <c r="BN373" s="191"/>
      <c r="BO373" s="191"/>
      <c r="BP373" s="191"/>
      <c r="BQ373" s="191"/>
      <c r="BR373" s="191"/>
      <c r="BS373" s="191"/>
      <c r="BT373" s="191"/>
      <c r="BU373" s="191"/>
      <c r="BV373" s="191"/>
      <c r="BW373" s="191"/>
      <c r="BX373" s="191"/>
      <c r="BY373" s="191"/>
      <c r="BZ373" s="191"/>
      <c r="CA373" s="191"/>
      <c r="CB373" s="191"/>
      <c r="CC373" s="191"/>
      <c r="CD373" s="191"/>
      <c r="CE373" s="191"/>
      <c r="CF373" s="191"/>
      <c r="CG373" s="191"/>
      <c r="CH373" s="191"/>
      <c r="CI373" s="191"/>
      <c r="CJ373" s="191"/>
      <c r="CK373" s="191"/>
      <c r="CL373" s="191"/>
      <c r="CM373" s="191"/>
      <c r="CN373" s="191"/>
      <c r="CO373" s="191"/>
      <c r="CP373" s="191"/>
      <c r="CQ373" s="191"/>
      <c r="CR373" s="191"/>
      <c r="CS373" s="191"/>
      <c r="CT373" s="191"/>
      <c r="CU373" s="191"/>
      <c r="CV373" s="191"/>
      <c r="CW373" s="191"/>
      <c r="CX373" s="191"/>
      <c r="CY373" s="191"/>
      <c r="CZ373" s="191"/>
      <c r="DA373" s="191"/>
      <c r="DB373" s="191"/>
      <c r="DC373" s="191"/>
      <c r="DD373" s="191"/>
      <c r="DE373" s="191"/>
      <c r="DF373" s="191"/>
      <c r="DG373" s="191"/>
      <c r="DH373" s="191"/>
      <c r="DI373" s="191"/>
      <c r="DJ373" s="191"/>
      <c r="DK373" s="191"/>
      <c r="DL373" s="191"/>
      <c r="DM373" s="191"/>
      <c r="DN373" s="191"/>
      <c r="DO373" s="191"/>
      <c r="DP373" s="191"/>
      <c r="DQ373" s="191"/>
      <c r="DR373" s="191"/>
      <c r="DS373" s="191"/>
      <c r="DT373" s="191"/>
      <c r="DU373" s="191"/>
      <c r="DV373" s="191"/>
      <c r="DW373" s="191"/>
      <c r="DX373" s="191"/>
      <c r="DY373" s="191"/>
      <c r="DZ373" s="191"/>
      <c r="EA373" s="191"/>
      <c r="EB373" s="191"/>
      <c r="EC373" s="191"/>
      <c r="ED373" s="191"/>
    </row>
    <row r="374" spans="1:134">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c r="BM374" s="191"/>
      <c r="BN374" s="191"/>
      <c r="BO374" s="191"/>
      <c r="BP374" s="191"/>
      <c r="BQ374" s="191"/>
      <c r="BR374" s="191"/>
      <c r="BS374" s="191"/>
      <c r="BT374" s="191"/>
      <c r="BU374" s="191"/>
      <c r="BV374" s="191"/>
      <c r="BW374" s="191"/>
      <c r="BX374" s="191"/>
      <c r="BY374" s="191"/>
      <c r="BZ374" s="191"/>
      <c r="CA374" s="191"/>
      <c r="CB374" s="191"/>
      <c r="CC374" s="191"/>
      <c r="CD374" s="191"/>
      <c r="CE374" s="191"/>
      <c r="CF374" s="191"/>
      <c r="CG374" s="191"/>
      <c r="CH374" s="191"/>
      <c r="CI374" s="191"/>
      <c r="CJ374" s="191"/>
      <c r="CK374" s="191"/>
      <c r="CL374" s="191"/>
      <c r="CM374" s="191"/>
      <c r="CN374" s="191"/>
      <c r="CO374" s="191"/>
      <c r="CP374" s="191"/>
      <c r="CQ374" s="191"/>
      <c r="CR374" s="191"/>
      <c r="CS374" s="191"/>
      <c r="CT374" s="191"/>
      <c r="CU374" s="191"/>
      <c r="CV374" s="191"/>
      <c r="CW374" s="191"/>
      <c r="CX374" s="191"/>
      <c r="CY374" s="191"/>
      <c r="CZ374" s="191"/>
      <c r="DA374" s="191"/>
      <c r="DB374" s="191"/>
      <c r="DC374" s="191"/>
      <c r="DD374" s="191"/>
      <c r="DE374" s="191"/>
      <c r="DF374" s="191"/>
      <c r="DG374" s="191"/>
      <c r="DH374" s="191"/>
      <c r="DI374" s="191"/>
      <c r="DJ374" s="191"/>
      <c r="DK374" s="191"/>
      <c r="DL374" s="191"/>
      <c r="DM374" s="191"/>
      <c r="DN374" s="191"/>
      <c r="DO374" s="191"/>
      <c r="DP374" s="191"/>
      <c r="DQ374" s="191"/>
      <c r="DR374" s="191"/>
      <c r="DS374" s="191"/>
      <c r="DT374" s="191"/>
      <c r="DU374" s="191"/>
      <c r="DV374" s="191"/>
      <c r="DW374" s="191"/>
      <c r="DX374" s="191"/>
      <c r="DY374" s="191"/>
      <c r="DZ374" s="191"/>
      <c r="EA374" s="191"/>
      <c r="EB374" s="191"/>
      <c r="EC374" s="191"/>
      <c r="ED374" s="191"/>
    </row>
    <row r="375" spans="1:134">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c r="BM375" s="191"/>
      <c r="BN375" s="191"/>
      <c r="BO375" s="191"/>
      <c r="BP375" s="191"/>
      <c r="BQ375" s="191"/>
      <c r="BR375" s="191"/>
      <c r="BS375" s="191"/>
      <c r="BT375" s="191"/>
      <c r="BU375" s="191"/>
      <c r="BV375" s="191"/>
      <c r="BW375" s="191"/>
      <c r="BX375" s="191"/>
      <c r="BY375" s="191"/>
      <c r="BZ375" s="191"/>
      <c r="CA375" s="191"/>
      <c r="CB375" s="191"/>
      <c r="CC375" s="191"/>
      <c r="CD375" s="191"/>
      <c r="CE375" s="191"/>
      <c r="CF375" s="191"/>
      <c r="CG375" s="191"/>
      <c r="CH375" s="191"/>
      <c r="CI375" s="191"/>
      <c r="CJ375" s="191"/>
      <c r="CK375" s="191"/>
      <c r="CL375" s="191"/>
      <c r="CM375" s="191"/>
      <c r="CN375" s="191"/>
      <c r="CO375" s="191"/>
      <c r="CP375" s="191"/>
      <c r="CQ375" s="191"/>
      <c r="CR375" s="191"/>
      <c r="CS375" s="191"/>
      <c r="CT375" s="191"/>
      <c r="CU375" s="191"/>
      <c r="CV375" s="191"/>
      <c r="CW375" s="191"/>
      <c r="CX375" s="191"/>
      <c r="CY375" s="191"/>
      <c r="CZ375" s="191"/>
      <c r="DA375" s="191"/>
      <c r="DB375" s="191"/>
      <c r="DC375" s="191"/>
      <c r="DD375" s="191"/>
      <c r="DE375" s="191"/>
      <c r="DF375" s="191"/>
      <c r="DG375" s="191"/>
      <c r="DH375" s="191"/>
      <c r="DI375" s="191"/>
      <c r="DJ375" s="191"/>
      <c r="DK375" s="191"/>
      <c r="DL375" s="191"/>
      <c r="DM375" s="191"/>
      <c r="DN375" s="191"/>
      <c r="DO375" s="191"/>
      <c r="DP375" s="191"/>
      <c r="DQ375" s="191"/>
      <c r="DR375" s="191"/>
      <c r="DS375" s="191"/>
      <c r="DT375" s="191"/>
      <c r="DU375" s="191"/>
      <c r="DV375" s="191"/>
      <c r="DW375" s="191"/>
      <c r="DX375" s="191"/>
      <c r="DY375" s="191"/>
      <c r="DZ375" s="191"/>
      <c r="EA375" s="191"/>
      <c r="EB375" s="191"/>
      <c r="EC375" s="191"/>
      <c r="ED375" s="191"/>
    </row>
    <row r="376" spans="1:134">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c r="BM376" s="191"/>
      <c r="BN376" s="191"/>
      <c r="BO376" s="191"/>
      <c r="BP376" s="191"/>
      <c r="BQ376" s="191"/>
      <c r="BR376" s="191"/>
      <c r="BS376" s="191"/>
      <c r="BT376" s="191"/>
      <c r="BU376" s="191"/>
      <c r="BV376" s="191"/>
      <c r="BW376" s="191"/>
      <c r="BX376" s="191"/>
      <c r="BY376" s="191"/>
      <c r="BZ376" s="191"/>
      <c r="CA376" s="191"/>
      <c r="CB376" s="191"/>
      <c r="CC376" s="191"/>
      <c r="CD376" s="191"/>
      <c r="CE376" s="191"/>
      <c r="CF376" s="191"/>
      <c r="CG376" s="191"/>
      <c r="CH376" s="191"/>
      <c r="CI376" s="191"/>
      <c r="CJ376" s="191"/>
      <c r="CK376" s="191"/>
      <c r="CL376" s="191"/>
      <c r="CM376" s="191"/>
      <c r="CN376" s="191"/>
      <c r="CO376" s="191"/>
      <c r="CP376" s="191"/>
      <c r="CQ376" s="191"/>
      <c r="CR376" s="191"/>
      <c r="CS376" s="191"/>
      <c r="CT376" s="191"/>
      <c r="CU376" s="191"/>
      <c r="CV376" s="191"/>
      <c r="CW376" s="191"/>
      <c r="CX376" s="191"/>
      <c r="CY376" s="191"/>
      <c r="CZ376" s="191"/>
      <c r="DA376" s="191"/>
      <c r="DB376" s="191"/>
      <c r="DC376" s="191"/>
      <c r="DD376" s="191"/>
      <c r="DE376" s="191"/>
      <c r="DF376" s="191"/>
      <c r="DG376" s="191"/>
      <c r="DH376" s="191"/>
      <c r="DI376" s="191"/>
      <c r="DJ376" s="191"/>
      <c r="DK376" s="191"/>
      <c r="DL376" s="191"/>
      <c r="DM376" s="191"/>
      <c r="DN376" s="191"/>
      <c r="DO376" s="191"/>
      <c r="DP376" s="191"/>
      <c r="DQ376" s="191"/>
      <c r="DR376" s="191"/>
      <c r="DS376" s="191"/>
      <c r="DT376" s="191"/>
      <c r="DU376" s="191"/>
      <c r="DV376" s="191"/>
      <c r="DW376" s="191"/>
      <c r="DX376" s="191"/>
      <c r="DY376" s="191"/>
      <c r="DZ376" s="191"/>
      <c r="EA376" s="191"/>
      <c r="EB376" s="191"/>
      <c r="EC376" s="191"/>
      <c r="ED376" s="191"/>
    </row>
    <row r="377" spans="1:134">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c r="BM377" s="191"/>
      <c r="BN377" s="191"/>
      <c r="BO377" s="191"/>
      <c r="BP377" s="191"/>
      <c r="BQ377" s="191"/>
      <c r="BR377" s="191"/>
      <c r="BS377" s="191"/>
      <c r="BT377" s="191"/>
      <c r="BU377" s="191"/>
      <c r="BV377" s="191"/>
      <c r="BW377" s="191"/>
      <c r="BX377" s="191"/>
      <c r="BY377" s="191"/>
      <c r="BZ377" s="191"/>
      <c r="CA377" s="191"/>
      <c r="CB377" s="191"/>
      <c r="CC377" s="191"/>
      <c r="CD377" s="191"/>
      <c r="CE377" s="191"/>
      <c r="CF377" s="191"/>
      <c r="CG377" s="191"/>
      <c r="CH377" s="191"/>
      <c r="CI377" s="191"/>
      <c r="CJ377" s="191"/>
      <c r="CK377" s="191"/>
      <c r="CL377" s="191"/>
      <c r="CM377" s="191"/>
      <c r="CN377" s="191"/>
      <c r="CO377" s="191"/>
      <c r="CP377" s="191"/>
      <c r="CQ377" s="191"/>
      <c r="CR377" s="191"/>
      <c r="CS377" s="191"/>
      <c r="CT377" s="191"/>
      <c r="CU377" s="191"/>
      <c r="CV377" s="191"/>
      <c r="CW377" s="191"/>
      <c r="CX377" s="191"/>
      <c r="CY377" s="191"/>
      <c r="CZ377" s="191"/>
      <c r="DA377" s="191"/>
      <c r="DB377" s="191"/>
      <c r="DC377" s="191"/>
      <c r="DD377" s="191"/>
      <c r="DE377" s="191"/>
      <c r="DF377" s="191"/>
      <c r="DG377" s="191"/>
      <c r="DH377" s="191"/>
      <c r="DI377" s="191"/>
      <c r="DJ377" s="191"/>
      <c r="DK377" s="191"/>
      <c r="DL377" s="191"/>
      <c r="DM377" s="191"/>
      <c r="DN377" s="191"/>
      <c r="DO377" s="191"/>
      <c r="DP377" s="191"/>
      <c r="DQ377" s="191"/>
      <c r="DR377" s="191"/>
      <c r="DS377" s="191"/>
      <c r="DT377" s="191"/>
      <c r="DU377" s="191"/>
      <c r="DV377" s="191"/>
      <c r="DW377" s="191"/>
      <c r="DX377" s="191"/>
      <c r="DY377" s="191"/>
      <c r="DZ377" s="191"/>
      <c r="EA377" s="191"/>
      <c r="EB377" s="191"/>
      <c r="EC377" s="191"/>
      <c r="ED377" s="191"/>
    </row>
    <row r="378" spans="1:134">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row>
    <row r="379" spans="1:134">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c r="BM379" s="191"/>
      <c r="BN379" s="191"/>
      <c r="BO379" s="191"/>
      <c r="BP379" s="191"/>
      <c r="BQ379" s="191"/>
      <c r="BR379" s="191"/>
      <c r="BS379" s="191"/>
      <c r="BT379" s="191"/>
      <c r="BU379" s="191"/>
      <c r="BV379" s="191"/>
      <c r="BW379" s="191"/>
      <c r="BX379" s="191"/>
      <c r="BY379" s="191"/>
      <c r="BZ379" s="191"/>
      <c r="CA379" s="191"/>
      <c r="CB379" s="191"/>
      <c r="CC379" s="191"/>
      <c r="CD379" s="191"/>
      <c r="CE379" s="191"/>
      <c r="CF379" s="191"/>
      <c r="CG379" s="191"/>
      <c r="CH379" s="191"/>
      <c r="CI379" s="191"/>
      <c r="CJ379" s="191"/>
      <c r="CK379" s="191"/>
      <c r="CL379" s="191"/>
      <c r="CM379" s="191"/>
      <c r="CN379" s="191"/>
      <c r="CO379" s="191"/>
      <c r="CP379" s="191"/>
      <c r="CQ379" s="191"/>
      <c r="CR379" s="191"/>
      <c r="CS379" s="191"/>
      <c r="CT379" s="191"/>
      <c r="CU379" s="191"/>
      <c r="CV379" s="191"/>
      <c r="CW379" s="191"/>
      <c r="CX379" s="191"/>
      <c r="CY379" s="191"/>
      <c r="CZ379" s="191"/>
      <c r="DA379" s="191"/>
      <c r="DB379" s="191"/>
      <c r="DC379" s="191"/>
      <c r="DD379" s="191"/>
      <c r="DE379" s="191"/>
      <c r="DF379" s="191"/>
      <c r="DG379" s="191"/>
      <c r="DH379" s="191"/>
      <c r="DI379" s="191"/>
      <c r="DJ379" s="191"/>
      <c r="DK379" s="191"/>
      <c r="DL379" s="191"/>
      <c r="DM379" s="191"/>
      <c r="DN379" s="191"/>
      <c r="DO379" s="191"/>
      <c r="DP379" s="191"/>
      <c r="DQ379" s="191"/>
      <c r="DR379" s="191"/>
      <c r="DS379" s="191"/>
      <c r="DT379" s="191"/>
      <c r="DU379" s="191"/>
      <c r="DV379" s="191"/>
      <c r="DW379" s="191"/>
      <c r="DX379" s="191"/>
      <c r="DY379" s="191"/>
      <c r="DZ379" s="191"/>
      <c r="EA379" s="191"/>
      <c r="EB379" s="191"/>
      <c r="EC379" s="191"/>
      <c r="ED379" s="191"/>
    </row>
    <row r="380" spans="1:134">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c r="BM380" s="191"/>
      <c r="BN380" s="191"/>
      <c r="BO380" s="191"/>
      <c r="BP380" s="191"/>
      <c r="BQ380" s="191"/>
      <c r="BR380" s="191"/>
      <c r="BS380" s="191"/>
      <c r="BT380" s="191"/>
      <c r="BU380" s="191"/>
      <c r="BV380" s="191"/>
      <c r="BW380" s="191"/>
      <c r="BX380" s="191"/>
      <c r="BY380" s="191"/>
      <c r="BZ380" s="191"/>
      <c r="CA380" s="191"/>
      <c r="CB380" s="191"/>
      <c r="CC380" s="191"/>
      <c r="CD380" s="191"/>
      <c r="CE380" s="191"/>
      <c r="CF380" s="191"/>
      <c r="CG380" s="191"/>
      <c r="CH380" s="191"/>
      <c r="CI380" s="191"/>
      <c r="CJ380" s="191"/>
      <c r="CK380" s="191"/>
      <c r="CL380" s="191"/>
      <c r="CM380" s="191"/>
      <c r="CN380" s="191"/>
      <c r="CO380" s="191"/>
      <c r="CP380" s="191"/>
      <c r="CQ380" s="191"/>
      <c r="CR380" s="191"/>
      <c r="CS380" s="191"/>
      <c r="CT380" s="191"/>
      <c r="CU380" s="191"/>
      <c r="CV380" s="191"/>
      <c r="CW380" s="191"/>
      <c r="CX380" s="191"/>
      <c r="CY380" s="191"/>
      <c r="CZ380" s="191"/>
      <c r="DA380" s="191"/>
      <c r="DB380" s="191"/>
      <c r="DC380" s="191"/>
      <c r="DD380" s="191"/>
      <c r="DE380" s="191"/>
      <c r="DF380" s="191"/>
      <c r="DG380" s="191"/>
      <c r="DH380" s="191"/>
      <c r="DI380" s="191"/>
      <c r="DJ380" s="191"/>
      <c r="DK380" s="191"/>
      <c r="DL380" s="191"/>
      <c r="DM380" s="191"/>
      <c r="DN380" s="191"/>
      <c r="DO380" s="191"/>
      <c r="DP380" s="191"/>
      <c r="DQ380" s="191"/>
      <c r="DR380" s="191"/>
      <c r="DS380" s="191"/>
      <c r="DT380" s="191"/>
      <c r="DU380" s="191"/>
      <c r="DV380" s="191"/>
      <c r="DW380" s="191"/>
      <c r="DX380" s="191"/>
      <c r="DY380" s="191"/>
      <c r="DZ380" s="191"/>
      <c r="EA380" s="191"/>
      <c r="EB380" s="191"/>
      <c r="EC380" s="191"/>
      <c r="ED380" s="191"/>
    </row>
    <row r="381" spans="1:134">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c r="BM381" s="191"/>
      <c r="BN381" s="191"/>
      <c r="BO381" s="191"/>
      <c r="BP381" s="191"/>
      <c r="BQ381" s="191"/>
      <c r="BR381" s="191"/>
      <c r="BS381" s="191"/>
      <c r="BT381" s="191"/>
      <c r="BU381" s="191"/>
      <c r="BV381" s="191"/>
      <c r="BW381" s="191"/>
      <c r="BX381" s="191"/>
      <c r="BY381" s="191"/>
      <c r="BZ381" s="191"/>
      <c r="CA381" s="191"/>
      <c r="CB381" s="191"/>
      <c r="CC381" s="191"/>
      <c r="CD381" s="191"/>
      <c r="CE381" s="191"/>
      <c r="CF381" s="191"/>
      <c r="CG381" s="191"/>
      <c r="CH381" s="191"/>
      <c r="CI381" s="191"/>
      <c r="CJ381" s="191"/>
      <c r="CK381" s="191"/>
      <c r="CL381" s="191"/>
      <c r="CM381" s="191"/>
      <c r="CN381" s="191"/>
      <c r="CO381" s="191"/>
      <c r="CP381" s="191"/>
      <c r="CQ381" s="191"/>
      <c r="CR381" s="191"/>
      <c r="CS381" s="191"/>
      <c r="CT381" s="191"/>
      <c r="CU381" s="191"/>
      <c r="CV381" s="191"/>
      <c r="CW381" s="191"/>
      <c r="CX381" s="191"/>
      <c r="CY381" s="191"/>
      <c r="CZ381" s="191"/>
      <c r="DA381" s="191"/>
      <c r="DB381" s="191"/>
      <c r="DC381" s="191"/>
      <c r="DD381" s="191"/>
      <c r="DE381" s="191"/>
      <c r="DF381" s="191"/>
      <c r="DG381" s="191"/>
      <c r="DH381" s="191"/>
      <c r="DI381" s="191"/>
      <c r="DJ381" s="191"/>
      <c r="DK381" s="191"/>
      <c r="DL381" s="191"/>
      <c r="DM381" s="191"/>
      <c r="DN381" s="191"/>
      <c r="DO381" s="191"/>
      <c r="DP381" s="191"/>
      <c r="DQ381" s="191"/>
      <c r="DR381" s="191"/>
      <c r="DS381" s="191"/>
      <c r="DT381" s="191"/>
      <c r="DU381" s="191"/>
      <c r="DV381" s="191"/>
      <c r="DW381" s="191"/>
      <c r="DX381" s="191"/>
      <c r="DY381" s="191"/>
      <c r="DZ381" s="191"/>
      <c r="EA381" s="191"/>
      <c r="EB381" s="191"/>
      <c r="EC381" s="191"/>
      <c r="ED381" s="191"/>
    </row>
    <row r="382" spans="1:134">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1"/>
      <c r="DX382" s="191"/>
      <c r="DY382" s="191"/>
      <c r="DZ382" s="191"/>
      <c r="EA382" s="191"/>
      <c r="EB382" s="191"/>
      <c r="EC382" s="191"/>
      <c r="ED382" s="191"/>
    </row>
    <row r="383" spans="1:134">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c r="BM383" s="191"/>
      <c r="BN383" s="191"/>
      <c r="BO383" s="191"/>
      <c r="BP383" s="191"/>
      <c r="BQ383" s="191"/>
      <c r="BR383" s="191"/>
      <c r="BS383" s="191"/>
      <c r="BT383" s="191"/>
      <c r="BU383" s="191"/>
      <c r="BV383" s="191"/>
      <c r="BW383" s="191"/>
      <c r="BX383" s="191"/>
      <c r="BY383" s="191"/>
      <c r="BZ383" s="191"/>
      <c r="CA383" s="191"/>
      <c r="CB383" s="191"/>
      <c r="CC383" s="191"/>
      <c r="CD383" s="191"/>
      <c r="CE383" s="191"/>
      <c r="CF383" s="191"/>
      <c r="CG383" s="191"/>
      <c r="CH383" s="191"/>
      <c r="CI383" s="191"/>
      <c r="CJ383" s="191"/>
      <c r="CK383" s="191"/>
      <c r="CL383" s="191"/>
      <c r="CM383" s="191"/>
      <c r="CN383" s="191"/>
      <c r="CO383" s="191"/>
      <c r="CP383" s="191"/>
      <c r="CQ383" s="191"/>
      <c r="CR383" s="191"/>
      <c r="CS383" s="191"/>
      <c r="CT383" s="191"/>
      <c r="CU383" s="191"/>
      <c r="CV383" s="191"/>
      <c r="CW383" s="191"/>
      <c r="CX383" s="191"/>
      <c r="CY383" s="191"/>
      <c r="CZ383" s="191"/>
      <c r="DA383" s="191"/>
      <c r="DB383" s="191"/>
      <c r="DC383" s="191"/>
      <c r="DD383" s="191"/>
      <c r="DE383" s="191"/>
      <c r="DF383" s="191"/>
      <c r="DG383" s="191"/>
      <c r="DH383" s="191"/>
      <c r="DI383" s="191"/>
      <c r="DJ383" s="191"/>
      <c r="DK383" s="191"/>
      <c r="DL383" s="191"/>
      <c r="DM383" s="191"/>
      <c r="DN383" s="191"/>
      <c r="DO383" s="191"/>
      <c r="DP383" s="191"/>
      <c r="DQ383" s="191"/>
      <c r="DR383" s="191"/>
      <c r="DS383" s="191"/>
      <c r="DT383" s="191"/>
      <c r="DU383" s="191"/>
      <c r="DV383" s="191"/>
      <c r="DW383" s="191"/>
      <c r="DX383" s="191"/>
      <c r="DY383" s="191"/>
      <c r="DZ383" s="191"/>
      <c r="EA383" s="191"/>
      <c r="EB383" s="191"/>
      <c r="EC383" s="191"/>
      <c r="ED383" s="191"/>
    </row>
    <row r="384" spans="1:134">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1"/>
      <c r="DX384" s="191"/>
      <c r="DY384" s="191"/>
      <c r="DZ384" s="191"/>
      <c r="EA384" s="191"/>
      <c r="EB384" s="191"/>
      <c r="EC384" s="191"/>
      <c r="ED384" s="191"/>
    </row>
    <row r="385" spans="1:134">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c r="BM385" s="191"/>
      <c r="BN385" s="191"/>
      <c r="BO385" s="191"/>
      <c r="BP385" s="191"/>
      <c r="BQ385" s="191"/>
      <c r="BR385" s="191"/>
      <c r="BS385" s="191"/>
      <c r="BT385" s="191"/>
      <c r="BU385" s="191"/>
      <c r="BV385" s="191"/>
      <c r="BW385" s="191"/>
      <c r="BX385" s="191"/>
      <c r="BY385" s="191"/>
      <c r="BZ385" s="191"/>
      <c r="CA385" s="191"/>
      <c r="CB385" s="191"/>
      <c r="CC385" s="191"/>
      <c r="CD385" s="191"/>
      <c r="CE385" s="191"/>
      <c r="CF385" s="191"/>
      <c r="CG385" s="191"/>
      <c r="CH385" s="191"/>
      <c r="CI385" s="191"/>
      <c r="CJ385" s="191"/>
      <c r="CK385" s="191"/>
      <c r="CL385" s="191"/>
      <c r="CM385" s="191"/>
      <c r="CN385" s="191"/>
      <c r="CO385" s="191"/>
      <c r="CP385" s="191"/>
      <c r="CQ385" s="191"/>
      <c r="CR385" s="191"/>
      <c r="CS385" s="191"/>
      <c r="CT385" s="191"/>
      <c r="CU385" s="191"/>
      <c r="CV385" s="191"/>
      <c r="CW385" s="191"/>
      <c r="CX385" s="191"/>
      <c r="CY385" s="191"/>
      <c r="CZ385" s="191"/>
      <c r="DA385" s="191"/>
      <c r="DB385" s="191"/>
      <c r="DC385" s="191"/>
      <c r="DD385" s="191"/>
      <c r="DE385" s="191"/>
      <c r="DF385" s="191"/>
      <c r="DG385" s="191"/>
      <c r="DH385" s="191"/>
      <c r="DI385" s="191"/>
      <c r="DJ385" s="191"/>
      <c r="DK385" s="191"/>
      <c r="DL385" s="191"/>
      <c r="DM385" s="191"/>
      <c r="DN385" s="191"/>
      <c r="DO385" s="191"/>
      <c r="DP385" s="191"/>
      <c r="DQ385" s="191"/>
      <c r="DR385" s="191"/>
      <c r="DS385" s="191"/>
      <c r="DT385" s="191"/>
      <c r="DU385" s="191"/>
      <c r="DV385" s="191"/>
      <c r="DW385" s="191"/>
      <c r="DX385" s="191"/>
      <c r="DY385" s="191"/>
      <c r="DZ385" s="191"/>
      <c r="EA385" s="191"/>
      <c r="EB385" s="191"/>
      <c r="EC385" s="191"/>
      <c r="ED385" s="191"/>
    </row>
    <row r="386" spans="1:134">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c r="BM386" s="191"/>
      <c r="BN386" s="191"/>
      <c r="BO386" s="191"/>
      <c r="BP386" s="191"/>
      <c r="BQ386" s="191"/>
      <c r="BR386" s="191"/>
      <c r="BS386" s="191"/>
      <c r="BT386" s="191"/>
      <c r="BU386" s="191"/>
      <c r="BV386" s="191"/>
      <c r="BW386" s="191"/>
      <c r="BX386" s="191"/>
      <c r="BY386" s="191"/>
      <c r="BZ386" s="191"/>
      <c r="CA386" s="191"/>
      <c r="CB386" s="191"/>
      <c r="CC386" s="191"/>
      <c r="CD386" s="191"/>
      <c r="CE386" s="191"/>
      <c r="CF386" s="191"/>
      <c r="CG386" s="191"/>
      <c r="CH386" s="191"/>
      <c r="CI386" s="191"/>
      <c r="CJ386" s="191"/>
      <c r="CK386" s="191"/>
      <c r="CL386" s="191"/>
      <c r="CM386" s="191"/>
      <c r="CN386" s="191"/>
      <c r="CO386" s="191"/>
      <c r="CP386" s="191"/>
      <c r="CQ386" s="191"/>
      <c r="CR386" s="191"/>
      <c r="CS386" s="191"/>
      <c r="CT386" s="191"/>
      <c r="CU386" s="191"/>
      <c r="CV386" s="191"/>
      <c r="CW386" s="191"/>
      <c r="CX386" s="191"/>
      <c r="CY386" s="191"/>
      <c r="CZ386" s="191"/>
      <c r="DA386" s="191"/>
      <c r="DB386" s="191"/>
      <c r="DC386" s="191"/>
      <c r="DD386" s="191"/>
      <c r="DE386" s="191"/>
      <c r="DF386" s="191"/>
      <c r="DG386" s="191"/>
      <c r="DH386" s="191"/>
      <c r="DI386" s="191"/>
      <c r="DJ386" s="191"/>
      <c r="DK386" s="191"/>
      <c r="DL386" s="191"/>
      <c r="DM386" s="191"/>
      <c r="DN386" s="191"/>
      <c r="DO386" s="191"/>
      <c r="DP386" s="191"/>
      <c r="DQ386" s="191"/>
      <c r="DR386" s="191"/>
      <c r="DS386" s="191"/>
      <c r="DT386" s="191"/>
      <c r="DU386" s="191"/>
      <c r="DV386" s="191"/>
      <c r="DW386" s="191"/>
      <c r="DX386" s="191"/>
      <c r="DY386" s="191"/>
      <c r="DZ386" s="191"/>
      <c r="EA386" s="191"/>
      <c r="EB386" s="191"/>
      <c r="EC386" s="191"/>
      <c r="ED386" s="191"/>
    </row>
    <row r="387" spans="1:134">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c r="BM387" s="191"/>
      <c r="BN387" s="191"/>
      <c r="BO387" s="191"/>
      <c r="BP387" s="191"/>
      <c r="BQ387" s="191"/>
      <c r="BR387" s="191"/>
      <c r="BS387" s="191"/>
      <c r="BT387" s="191"/>
      <c r="BU387" s="191"/>
      <c r="BV387" s="191"/>
      <c r="BW387" s="191"/>
      <c r="BX387" s="191"/>
      <c r="BY387" s="191"/>
      <c r="BZ387" s="191"/>
      <c r="CA387" s="191"/>
      <c r="CB387" s="191"/>
      <c r="CC387" s="191"/>
      <c r="CD387" s="191"/>
      <c r="CE387" s="191"/>
      <c r="CF387" s="191"/>
      <c r="CG387" s="191"/>
      <c r="CH387" s="191"/>
      <c r="CI387" s="191"/>
      <c r="CJ387" s="191"/>
      <c r="CK387" s="191"/>
      <c r="CL387" s="191"/>
      <c r="CM387" s="191"/>
      <c r="CN387" s="191"/>
      <c r="CO387" s="191"/>
      <c r="CP387" s="191"/>
      <c r="CQ387" s="191"/>
      <c r="CR387" s="191"/>
      <c r="CS387" s="191"/>
      <c r="CT387" s="191"/>
      <c r="CU387" s="191"/>
      <c r="CV387" s="191"/>
      <c r="CW387" s="191"/>
      <c r="CX387" s="191"/>
      <c r="CY387" s="191"/>
      <c r="CZ387" s="191"/>
      <c r="DA387" s="191"/>
      <c r="DB387" s="191"/>
      <c r="DC387" s="191"/>
      <c r="DD387" s="191"/>
      <c r="DE387" s="191"/>
      <c r="DF387" s="191"/>
      <c r="DG387" s="191"/>
      <c r="DH387" s="191"/>
      <c r="DI387" s="191"/>
      <c r="DJ387" s="191"/>
      <c r="DK387" s="191"/>
      <c r="DL387" s="191"/>
      <c r="DM387" s="191"/>
      <c r="DN387" s="191"/>
      <c r="DO387" s="191"/>
      <c r="DP387" s="191"/>
      <c r="DQ387" s="191"/>
      <c r="DR387" s="191"/>
      <c r="DS387" s="191"/>
      <c r="DT387" s="191"/>
      <c r="DU387" s="191"/>
      <c r="DV387" s="191"/>
      <c r="DW387" s="191"/>
      <c r="DX387" s="191"/>
      <c r="DY387" s="191"/>
      <c r="DZ387" s="191"/>
      <c r="EA387" s="191"/>
      <c r="EB387" s="191"/>
      <c r="EC387" s="191"/>
      <c r="ED387" s="191"/>
    </row>
    <row r="388" spans="1:134">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c r="BM388" s="191"/>
      <c r="BN388" s="191"/>
      <c r="BO388" s="191"/>
      <c r="BP388" s="191"/>
      <c r="BQ388" s="191"/>
      <c r="BR388" s="191"/>
      <c r="BS388" s="191"/>
      <c r="BT388" s="191"/>
      <c r="BU388" s="191"/>
      <c r="BV388" s="191"/>
      <c r="BW388" s="191"/>
      <c r="BX388" s="191"/>
      <c r="BY388" s="191"/>
      <c r="BZ388" s="191"/>
      <c r="CA388" s="191"/>
      <c r="CB388" s="191"/>
      <c r="CC388" s="191"/>
      <c r="CD388" s="191"/>
      <c r="CE388" s="191"/>
      <c r="CF388" s="191"/>
      <c r="CG388" s="191"/>
      <c r="CH388" s="191"/>
      <c r="CI388" s="191"/>
      <c r="CJ388" s="191"/>
      <c r="CK388" s="191"/>
      <c r="CL388" s="191"/>
      <c r="CM388" s="191"/>
      <c r="CN388" s="191"/>
      <c r="CO388" s="191"/>
      <c r="CP388" s="191"/>
      <c r="CQ388" s="191"/>
      <c r="CR388" s="191"/>
      <c r="CS388" s="191"/>
      <c r="CT388" s="191"/>
      <c r="CU388" s="191"/>
      <c r="CV388" s="191"/>
      <c r="CW388" s="191"/>
      <c r="CX388" s="191"/>
      <c r="CY388" s="191"/>
      <c r="CZ388" s="191"/>
      <c r="DA388" s="191"/>
      <c r="DB388" s="191"/>
      <c r="DC388" s="191"/>
      <c r="DD388" s="191"/>
      <c r="DE388" s="191"/>
      <c r="DF388" s="191"/>
      <c r="DG388" s="191"/>
      <c r="DH388" s="191"/>
      <c r="DI388" s="191"/>
      <c r="DJ388" s="191"/>
      <c r="DK388" s="191"/>
      <c r="DL388" s="191"/>
      <c r="DM388" s="191"/>
      <c r="DN388" s="191"/>
      <c r="DO388" s="191"/>
      <c r="DP388" s="191"/>
      <c r="DQ388" s="191"/>
      <c r="DR388" s="191"/>
      <c r="DS388" s="191"/>
      <c r="DT388" s="191"/>
      <c r="DU388" s="191"/>
      <c r="DV388" s="191"/>
      <c r="DW388" s="191"/>
      <c r="DX388" s="191"/>
      <c r="DY388" s="191"/>
      <c r="DZ388" s="191"/>
      <c r="EA388" s="191"/>
      <c r="EB388" s="191"/>
      <c r="EC388" s="191"/>
      <c r="ED388" s="191"/>
    </row>
    <row r="389" spans="1:134">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c r="BM389" s="191"/>
      <c r="BN389" s="191"/>
      <c r="BO389" s="191"/>
      <c r="BP389" s="191"/>
      <c r="BQ389" s="191"/>
      <c r="BR389" s="191"/>
      <c r="BS389" s="191"/>
      <c r="BT389" s="191"/>
      <c r="BU389" s="191"/>
      <c r="BV389" s="191"/>
      <c r="BW389" s="191"/>
      <c r="BX389" s="191"/>
      <c r="BY389" s="191"/>
      <c r="BZ389" s="191"/>
      <c r="CA389" s="191"/>
      <c r="CB389" s="191"/>
      <c r="CC389" s="191"/>
      <c r="CD389" s="191"/>
      <c r="CE389" s="191"/>
      <c r="CF389" s="191"/>
      <c r="CG389" s="191"/>
      <c r="CH389" s="191"/>
      <c r="CI389" s="191"/>
      <c r="CJ389" s="191"/>
      <c r="CK389" s="191"/>
      <c r="CL389" s="191"/>
      <c r="CM389" s="191"/>
      <c r="CN389" s="191"/>
      <c r="CO389" s="191"/>
      <c r="CP389" s="191"/>
      <c r="CQ389" s="191"/>
      <c r="CR389" s="191"/>
      <c r="CS389" s="191"/>
      <c r="CT389" s="191"/>
      <c r="CU389" s="191"/>
      <c r="CV389" s="191"/>
      <c r="CW389" s="191"/>
      <c r="CX389" s="191"/>
      <c r="CY389" s="191"/>
      <c r="CZ389" s="191"/>
      <c r="DA389" s="191"/>
      <c r="DB389" s="191"/>
      <c r="DC389" s="191"/>
      <c r="DD389" s="191"/>
      <c r="DE389" s="191"/>
      <c r="DF389" s="191"/>
      <c r="DG389" s="191"/>
      <c r="DH389" s="191"/>
      <c r="DI389" s="191"/>
      <c r="DJ389" s="191"/>
      <c r="DK389" s="191"/>
      <c r="DL389" s="191"/>
      <c r="DM389" s="191"/>
      <c r="DN389" s="191"/>
      <c r="DO389" s="191"/>
      <c r="DP389" s="191"/>
      <c r="DQ389" s="191"/>
      <c r="DR389" s="191"/>
      <c r="DS389" s="191"/>
      <c r="DT389" s="191"/>
      <c r="DU389" s="191"/>
      <c r="DV389" s="191"/>
      <c r="DW389" s="191"/>
      <c r="DX389" s="191"/>
      <c r="DY389" s="191"/>
      <c r="DZ389" s="191"/>
      <c r="EA389" s="191"/>
      <c r="EB389" s="191"/>
      <c r="EC389" s="191"/>
      <c r="ED389" s="191"/>
    </row>
    <row r="390" spans="1:134">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c r="BM390" s="191"/>
      <c r="BN390" s="191"/>
      <c r="BO390" s="191"/>
      <c r="BP390" s="191"/>
      <c r="BQ390" s="191"/>
      <c r="BR390" s="191"/>
      <c r="BS390" s="191"/>
      <c r="BT390" s="191"/>
      <c r="BU390" s="191"/>
      <c r="BV390" s="191"/>
      <c r="BW390" s="191"/>
      <c r="BX390" s="191"/>
      <c r="BY390" s="191"/>
      <c r="BZ390" s="191"/>
      <c r="CA390" s="191"/>
      <c r="CB390" s="191"/>
      <c r="CC390" s="191"/>
      <c r="CD390" s="191"/>
      <c r="CE390" s="191"/>
      <c r="CF390" s="191"/>
      <c r="CG390" s="191"/>
      <c r="CH390" s="191"/>
      <c r="CI390" s="191"/>
      <c r="CJ390" s="191"/>
      <c r="CK390" s="191"/>
      <c r="CL390" s="191"/>
      <c r="CM390" s="191"/>
      <c r="CN390" s="191"/>
      <c r="CO390" s="191"/>
      <c r="CP390" s="191"/>
      <c r="CQ390" s="191"/>
      <c r="CR390" s="191"/>
      <c r="CS390" s="191"/>
      <c r="CT390" s="191"/>
      <c r="CU390" s="191"/>
      <c r="CV390" s="191"/>
      <c r="CW390" s="191"/>
      <c r="CX390" s="191"/>
      <c r="CY390" s="191"/>
      <c r="CZ390" s="191"/>
      <c r="DA390" s="191"/>
      <c r="DB390" s="191"/>
      <c r="DC390" s="191"/>
      <c r="DD390" s="191"/>
      <c r="DE390" s="191"/>
      <c r="DF390" s="191"/>
      <c r="DG390" s="191"/>
      <c r="DH390" s="191"/>
      <c r="DI390" s="191"/>
      <c r="DJ390" s="191"/>
      <c r="DK390" s="191"/>
      <c r="DL390" s="191"/>
      <c r="DM390" s="191"/>
      <c r="DN390" s="191"/>
      <c r="DO390" s="191"/>
      <c r="DP390" s="191"/>
      <c r="DQ390" s="191"/>
      <c r="DR390" s="191"/>
      <c r="DS390" s="191"/>
      <c r="DT390" s="191"/>
      <c r="DU390" s="191"/>
      <c r="DV390" s="191"/>
      <c r="DW390" s="191"/>
      <c r="DX390" s="191"/>
      <c r="DY390" s="191"/>
      <c r="DZ390" s="191"/>
      <c r="EA390" s="191"/>
      <c r="EB390" s="191"/>
      <c r="EC390" s="191"/>
      <c r="ED390" s="191"/>
    </row>
    <row r="391" spans="1:134">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c r="BM391" s="191"/>
      <c r="BN391" s="191"/>
      <c r="BO391" s="191"/>
      <c r="BP391" s="191"/>
      <c r="BQ391" s="191"/>
      <c r="BR391" s="191"/>
      <c r="BS391" s="191"/>
      <c r="BT391" s="191"/>
      <c r="BU391" s="191"/>
      <c r="BV391" s="191"/>
      <c r="BW391" s="191"/>
      <c r="BX391" s="191"/>
      <c r="BY391" s="191"/>
      <c r="BZ391" s="191"/>
      <c r="CA391" s="191"/>
      <c r="CB391" s="191"/>
      <c r="CC391" s="191"/>
      <c r="CD391" s="191"/>
      <c r="CE391" s="191"/>
      <c r="CF391" s="191"/>
      <c r="CG391" s="191"/>
      <c r="CH391" s="191"/>
      <c r="CI391" s="191"/>
      <c r="CJ391" s="191"/>
      <c r="CK391" s="191"/>
      <c r="CL391" s="191"/>
      <c r="CM391" s="191"/>
      <c r="CN391" s="191"/>
      <c r="CO391" s="191"/>
      <c r="CP391" s="191"/>
      <c r="CQ391" s="191"/>
      <c r="CR391" s="191"/>
      <c r="CS391" s="191"/>
      <c r="CT391" s="191"/>
      <c r="CU391" s="191"/>
      <c r="CV391" s="191"/>
      <c r="CW391" s="191"/>
      <c r="CX391" s="191"/>
      <c r="CY391" s="191"/>
      <c r="CZ391" s="191"/>
      <c r="DA391" s="191"/>
      <c r="DB391" s="191"/>
      <c r="DC391" s="191"/>
      <c r="DD391" s="191"/>
      <c r="DE391" s="191"/>
      <c r="DF391" s="191"/>
      <c r="DG391" s="191"/>
      <c r="DH391" s="191"/>
      <c r="DI391" s="191"/>
      <c r="DJ391" s="191"/>
      <c r="DK391" s="191"/>
      <c r="DL391" s="191"/>
      <c r="DM391" s="191"/>
      <c r="DN391" s="191"/>
      <c r="DO391" s="191"/>
      <c r="DP391" s="191"/>
      <c r="DQ391" s="191"/>
      <c r="DR391" s="191"/>
      <c r="DS391" s="191"/>
      <c r="DT391" s="191"/>
      <c r="DU391" s="191"/>
      <c r="DV391" s="191"/>
      <c r="DW391" s="191"/>
      <c r="DX391" s="191"/>
      <c r="DY391" s="191"/>
      <c r="DZ391" s="191"/>
      <c r="EA391" s="191"/>
      <c r="EB391" s="191"/>
      <c r="EC391" s="191"/>
      <c r="ED391" s="191"/>
    </row>
    <row r="392" spans="1:134">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c r="BM392" s="191"/>
      <c r="BN392" s="191"/>
      <c r="BO392" s="191"/>
      <c r="BP392" s="191"/>
      <c r="BQ392" s="191"/>
      <c r="BR392" s="191"/>
      <c r="BS392" s="191"/>
      <c r="BT392" s="191"/>
      <c r="BU392" s="191"/>
      <c r="BV392" s="191"/>
      <c r="BW392" s="191"/>
      <c r="BX392" s="191"/>
      <c r="BY392" s="191"/>
      <c r="BZ392" s="191"/>
      <c r="CA392" s="191"/>
      <c r="CB392" s="191"/>
      <c r="CC392" s="191"/>
      <c r="CD392" s="191"/>
      <c r="CE392" s="191"/>
      <c r="CF392" s="191"/>
      <c r="CG392" s="191"/>
      <c r="CH392" s="191"/>
      <c r="CI392" s="191"/>
      <c r="CJ392" s="191"/>
      <c r="CK392" s="191"/>
      <c r="CL392" s="191"/>
      <c r="CM392" s="191"/>
      <c r="CN392" s="191"/>
      <c r="CO392" s="191"/>
      <c r="CP392" s="191"/>
      <c r="CQ392" s="191"/>
      <c r="CR392" s="191"/>
      <c r="CS392" s="191"/>
      <c r="CT392" s="191"/>
      <c r="CU392" s="191"/>
      <c r="CV392" s="191"/>
      <c r="CW392" s="191"/>
      <c r="CX392" s="191"/>
      <c r="CY392" s="191"/>
      <c r="CZ392" s="191"/>
      <c r="DA392" s="191"/>
      <c r="DB392" s="191"/>
      <c r="DC392" s="191"/>
      <c r="DD392" s="191"/>
      <c r="DE392" s="191"/>
      <c r="DF392" s="191"/>
      <c r="DG392" s="191"/>
      <c r="DH392" s="191"/>
      <c r="DI392" s="191"/>
      <c r="DJ392" s="191"/>
      <c r="DK392" s="191"/>
      <c r="DL392" s="191"/>
      <c r="DM392" s="191"/>
      <c r="DN392" s="191"/>
      <c r="DO392" s="191"/>
      <c r="DP392" s="191"/>
      <c r="DQ392" s="191"/>
      <c r="DR392" s="191"/>
      <c r="DS392" s="191"/>
      <c r="DT392" s="191"/>
      <c r="DU392" s="191"/>
      <c r="DV392" s="191"/>
      <c r="DW392" s="191"/>
      <c r="DX392" s="191"/>
      <c r="DY392" s="191"/>
      <c r="DZ392" s="191"/>
      <c r="EA392" s="191"/>
      <c r="EB392" s="191"/>
      <c r="EC392" s="191"/>
      <c r="ED392" s="191"/>
    </row>
    <row r="393" spans="1:134">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c r="BM393" s="191"/>
      <c r="BN393" s="191"/>
      <c r="BO393" s="191"/>
      <c r="BP393" s="191"/>
      <c r="BQ393" s="191"/>
      <c r="BR393" s="191"/>
      <c r="BS393" s="191"/>
      <c r="BT393" s="191"/>
      <c r="BU393" s="191"/>
      <c r="BV393" s="191"/>
      <c r="BW393" s="191"/>
      <c r="BX393" s="191"/>
      <c r="BY393" s="191"/>
      <c r="BZ393" s="191"/>
      <c r="CA393" s="191"/>
      <c r="CB393" s="191"/>
      <c r="CC393" s="191"/>
      <c r="CD393" s="191"/>
      <c r="CE393" s="191"/>
      <c r="CF393" s="191"/>
      <c r="CG393" s="191"/>
      <c r="CH393" s="191"/>
      <c r="CI393" s="191"/>
      <c r="CJ393" s="191"/>
      <c r="CK393" s="191"/>
      <c r="CL393" s="191"/>
      <c r="CM393" s="191"/>
      <c r="CN393" s="191"/>
      <c r="CO393" s="191"/>
      <c r="CP393" s="191"/>
      <c r="CQ393" s="191"/>
      <c r="CR393" s="191"/>
      <c r="CS393" s="191"/>
      <c r="CT393" s="191"/>
      <c r="CU393" s="191"/>
      <c r="CV393" s="191"/>
      <c r="CW393" s="191"/>
      <c r="CX393" s="191"/>
      <c r="CY393" s="191"/>
      <c r="CZ393" s="191"/>
      <c r="DA393" s="191"/>
      <c r="DB393" s="191"/>
      <c r="DC393" s="191"/>
      <c r="DD393" s="191"/>
      <c r="DE393" s="191"/>
      <c r="DF393" s="191"/>
      <c r="DG393" s="191"/>
      <c r="DH393" s="191"/>
      <c r="DI393" s="191"/>
      <c r="DJ393" s="191"/>
      <c r="DK393" s="191"/>
      <c r="DL393" s="191"/>
      <c r="DM393" s="191"/>
      <c r="DN393" s="191"/>
      <c r="DO393" s="191"/>
      <c r="DP393" s="191"/>
      <c r="DQ393" s="191"/>
      <c r="DR393" s="191"/>
      <c r="DS393" s="191"/>
      <c r="DT393" s="191"/>
      <c r="DU393" s="191"/>
      <c r="DV393" s="191"/>
      <c r="DW393" s="191"/>
      <c r="DX393" s="191"/>
      <c r="DY393" s="191"/>
      <c r="DZ393" s="191"/>
      <c r="EA393" s="191"/>
      <c r="EB393" s="191"/>
      <c r="EC393" s="191"/>
      <c r="ED393" s="191"/>
    </row>
    <row r="394" spans="1:134">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c r="BM394" s="191"/>
      <c r="BN394" s="191"/>
      <c r="BO394" s="191"/>
      <c r="BP394" s="191"/>
      <c r="BQ394" s="191"/>
      <c r="BR394" s="191"/>
      <c r="BS394" s="191"/>
      <c r="BT394" s="191"/>
      <c r="BU394" s="191"/>
      <c r="BV394" s="191"/>
      <c r="BW394" s="191"/>
      <c r="BX394" s="191"/>
      <c r="BY394" s="191"/>
      <c r="BZ394" s="191"/>
      <c r="CA394" s="191"/>
      <c r="CB394" s="191"/>
      <c r="CC394" s="191"/>
      <c r="CD394" s="191"/>
      <c r="CE394" s="191"/>
      <c r="CF394" s="191"/>
      <c r="CG394" s="191"/>
      <c r="CH394" s="191"/>
      <c r="CI394" s="191"/>
      <c r="CJ394" s="191"/>
      <c r="CK394" s="191"/>
      <c r="CL394" s="191"/>
      <c r="CM394" s="191"/>
      <c r="CN394" s="191"/>
      <c r="CO394" s="191"/>
      <c r="CP394" s="191"/>
      <c r="CQ394" s="191"/>
      <c r="CR394" s="191"/>
      <c r="CS394" s="191"/>
      <c r="CT394" s="191"/>
      <c r="CU394" s="191"/>
      <c r="CV394" s="191"/>
      <c r="CW394" s="191"/>
      <c r="CX394" s="191"/>
      <c r="CY394" s="191"/>
      <c r="CZ394" s="191"/>
      <c r="DA394" s="191"/>
      <c r="DB394" s="191"/>
      <c r="DC394" s="191"/>
      <c r="DD394" s="191"/>
      <c r="DE394" s="191"/>
      <c r="DF394" s="191"/>
      <c r="DG394" s="191"/>
      <c r="DH394" s="191"/>
      <c r="DI394" s="191"/>
      <c r="DJ394" s="191"/>
      <c r="DK394" s="191"/>
      <c r="DL394" s="191"/>
      <c r="DM394" s="191"/>
      <c r="DN394" s="191"/>
      <c r="DO394" s="191"/>
      <c r="DP394" s="191"/>
      <c r="DQ394" s="191"/>
      <c r="DR394" s="191"/>
      <c r="DS394" s="191"/>
      <c r="DT394" s="191"/>
      <c r="DU394" s="191"/>
      <c r="DV394" s="191"/>
      <c r="DW394" s="191"/>
      <c r="DX394" s="191"/>
      <c r="DY394" s="191"/>
      <c r="DZ394" s="191"/>
      <c r="EA394" s="191"/>
      <c r="EB394" s="191"/>
      <c r="EC394" s="191"/>
      <c r="ED394" s="191"/>
    </row>
    <row r="395" spans="1:134">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row>
    <row r="396" spans="1:134">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c r="BM396" s="191"/>
      <c r="BN396" s="191"/>
      <c r="BO396" s="191"/>
      <c r="BP396" s="191"/>
      <c r="BQ396" s="191"/>
      <c r="BR396" s="191"/>
      <c r="BS396" s="191"/>
      <c r="BT396" s="191"/>
      <c r="BU396" s="191"/>
      <c r="BV396" s="191"/>
      <c r="BW396" s="191"/>
      <c r="BX396" s="191"/>
      <c r="BY396" s="191"/>
      <c r="BZ396" s="191"/>
      <c r="CA396" s="191"/>
      <c r="CB396" s="191"/>
      <c r="CC396" s="191"/>
      <c r="CD396" s="191"/>
      <c r="CE396" s="191"/>
      <c r="CF396" s="191"/>
      <c r="CG396" s="191"/>
      <c r="CH396" s="191"/>
      <c r="CI396" s="191"/>
      <c r="CJ396" s="191"/>
      <c r="CK396" s="191"/>
      <c r="CL396" s="191"/>
      <c r="CM396" s="191"/>
      <c r="CN396" s="191"/>
      <c r="CO396" s="191"/>
      <c r="CP396" s="191"/>
      <c r="CQ396" s="191"/>
      <c r="CR396" s="191"/>
      <c r="CS396" s="191"/>
      <c r="CT396" s="191"/>
      <c r="CU396" s="191"/>
      <c r="CV396" s="191"/>
      <c r="CW396" s="191"/>
      <c r="CX396" s="191"/>
      <c r="CY396" s="191"/>
      <c r="CZ396" s="191"/>
      <c r="DA396" s="191"/>
      <c r="DB396" s="191"/>
      <c r="DC396" s="191"/>
      <c r="DD396" s="191"/>
      <c r="DE396" s="191"/>
      <c r="DF396" s="191"/>
      <c r="DG396" s="191"/>
      <c r="DH396" s="191"/>
      <c r="DI396" s="191"/>
      <c r="DJ396" s="191"/>
      <c r="DK396" s="191"/>
      <c r="DL396" s="191"/>
      <c r="DM396" s="191"/>
      <c r="DN396" s="191"/>
      <c r="DO396" s="191"/>
      <c r="DP396" s="191"/>
      <c r="DQ396" s="191"/>
      <c r="DR396" s="191"/>
      <c r="DS396" s="191"/>
      <c r="DT396" s="191"/>
      <c r="DU396" s="191"/>
      <c r="DV396" s="191"/>
      <c r="DW396" s="191"/>
      <c r="DX396" s="191"/>
      <c r="DY396" s="191"/>
      <c r="DZ396" s="191"/>
      <c r="EA396" s="191"/>
      <c r="EB396" s="191"/>
      <c r="EC396" s="191"/>
      <c r="ED396" s="191"/>
    </row>
    <row r="397" spans="1:134">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c r="BM397" s="191"/>
      <c r="BN397" s="191"/>
      <c r="BO397" s="191"/>
      <c r="BP397" s="191"/>
      <c r="BQ397" s="191"/>
      <c r="BR397" s="191"/>
      <c r="BS397" s="191"/>
      <c r="BT397" s="191"/>
      <c r="BU397" s="191"/>
      <c r="BV397" s="191"/>
      <c r="BW397" s="191"/>
      <c r="BX397" s="191"/>
      <c r="BY397" s="191"/>
      <c r="BZ397" s="191"/>
      <c r="CA397" s="191"/>
      <c r="CB397" s="191"/>
      <c r="CC397" s="191"/>
      <c r="CD397" s="191"/>
      <c r="CE397" s="191"/>
      <c r="CF397" s="191"/>
      <c r="CG397" s="191"/>
      <c r="CH397" s="191"/>
      <c r="CI397" s="191"/>
      <c r="CJ397" s="191"/>
      <c r="CK397" s="191"/>
      <c r="CL397" s="191"/>
      <c r="CM397" s="191"/>
      <c r="CN397" s="191"/>
      <c r="CO397" s="191"/>
      <c r="CP397" s="191"/>
      <c r="CQ397" s="191"/>
      <c r="CR397" s="191"/>
      <c r="CS397" s="191"/>
      <c r="CT397" s="191"/>
      <c r="CU397" s="191"/>
      <c r="CV397" s="191"/>
      <c r="CW397" s="191"/>
      <c r="CX397" s="191"/>
      <c r="CY397" s="191"/>
      <c r="CZ397" s="191"/>
      <c r="DA397" s="191"/>
      <c r="DB397" s="191"/>
      <c r="DC397" s="191"/>
      <c r="DD397" s="191"/>
      <c r="DE397" s="191"/>
      <c r="DF397" s="191"/>
      <c r="DG397" s="191"/>
      <c r="DH397" s="191"/>
      <c r="DI397" s="191"/>
      <c r="DJ397" s="191"/>
      <c r="DK397" s="191"/>
      <c r="DL397" s="191"/>
      <c r="DM397" s="191"/>
      <c r="DN397" s="191"/>
      <c r="DO397" s="191"/>
      <c r="DP397" s="191"/>
      <c r="DQ397" s="191"/>
      <c r="DR397" s="191"/>
      <c r="DS397" s="191"/>
      <c r="DT397" s="191"/>
      <c r="DU397" s="191"/>
      <c r="DV397" s="191"/>
      <c r="DW397" s="191"/>
      <c r="DX397" s="191"/>
      <c r="DY397" s="191"/>
      <c r="DZ397" s="191"/>
      <c r="EA397" s="191"/>
      <c r="EB397" s="191"/>
      <c r="EC397" s="191"/>
      <c r="ED397" s="191"/>
    </row>
    <row r="398" spans="1:134">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c r="BM398" s="191"/>
      <c r="BN398" s="191"/>
      <c r="BO398" s="191"/>
      <c r="BP398" s="191"/>
      <c r="BQ398" s="191"/>
      <c r="BR398" s="191"/>
      <c r="BS398" s="191"/>
      <c r="BT398" s="191"/>
      <c r="BU398" s="191"/>
      <c r="BV398" s="191"/>
      <c r="BW398" s="191"/>
      <c r="BX398" s="191"/>
      <c r="BY398" s="191"/>
      <c r="BZ398" s="191"/>
      <c r="CA398" s="191"/>
      <c r="CB398" s="191"/>
      <c r="CC398" s="191"/>
      <c r="CD398" s="191"/>
      <c r="CE398" s="191"/>
      <c r="CF398" s="191"/>
      <c r="CG398" s="191"/>
      <c r="CH398" s="191"/>
      <c r="CI398" s="191"/>
      <c r="CJ398" s="191"/>
      <c r="CK398" s="191"/>
      <c r="CL398" s="191"/>
      <c r="CM398" s="191"/>
      <c r="CN398" s="191"/>
      <c r="CO398" s="191"/>
      <c r="CP398" s="191"/>
      <c r="CQ398" s="191"/>
      <c r="CR398" s="191"/>
      <c r="CS398" s="191"/>
      <c r="CT398" s="191"/>
      <c r="CU398" s="191"/>
      <c r="CV398" s="191"/>
      <c r="CW398" s="191"/>
      <c r="CX398" s="191"/>
      <c r="CY398" s="191"/>
      <c r="CZ398" s="191"/>
      <c r="DA398" s="191"/>
      <c r="DB398" s="191"/>
      <c r="DC398" s="191"/>
      <c r="DD398" s="191"/>
      <c r="DE398" s="191"/>
      <c r="DF398" s="191"/>
      <c r="DG398" s="191"/>
      <c r="DH398" s="191"/>
      <c r="DI398" s="191"/>
      <c r="DJ398" s="191"/>
      <c r="DK398" s="191"/>
      <c r="DL398" s="191"/>
      <c r="DM398" s="191"/>
      <c r="DN398" s="191"/>
      <c r="DO398" s="191"/>
      <c r="DP398" s="191"/>
      <c r="DQ398" s="191"/>
      <c r="DR398" s="191"/>
      <c r="DS398" s="191"/>
      <c r="DT398" s="191"/>
      <c r="DU398" s="191"/>
      <c r="DV398" s="191"/>
      <c r="DW398" s="191"/>
      <c r="DX398" s="191"/>
      <c r="DY398" s="191"/>
      <c r="DZ398" s="191"/>
      <c r="EA398" s="191"/>
      <c r="EB398" s="191"/>
      <c r="EC398" s="191"/>
      <c r="ED398" s="191"/>
    </row>
    <row r="399" spans="1:134">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c r="BM399" s="191"/>
      <c r="BN399" s="191"/>
      <c r="BO399" s="191"/>
      <c r="BP399" s="191"/>
      <c r="BQ399" s="191"/>
      <c r="BR399" s="191"/>
      <c r="BS399" s="191"/>
      <c r="BT399" s="191"/>
      <c r="BU399" s="191"/>
      <c r="BV399" s="191"/>
      <c r="BW399" s="191"/>
      <c r="BX399" s="191"/>
      <c r="BY399" s="191"/>
      <c r="BZ399" s="191"/>
      <c r="CA399" s="191"/>
      <c r="CB399" s="191"/>
      <c r="CC399" s="191"/>
      <c r="CD399" s="191"/>
      <c r="CE399" s="191"/>
      <c r="CF399" s="191"/>
      <c r="CG399" s="191"/>
      <c r="CH399" s="191"/>
      <c r="CI399" s="191"/>
      <c r="CJ399" s="191"/>
      <c r="CK399" s="191"/>
      <c r="CL399" s="191"/>
      <c r="CM399" s="191"/>
      <c r="CN399" s="191"/>
      <c r="CO399" s="191"/>
      <c r="CP399" s="191"/>
      <c r="CQ399" s="191"/>
      <c r="CR399" s="191"/>
      <c r="CS399" s="191"/>
      <c r="CT399" s="191"/>
      <c r="CU399" s="191"/>
      <c r="CV399" s="191"/>
      <c r="CW399" s="191"/>
      <c r="CX399" s="191"/>
      <c r="CY399" s="191"/>
      <c r="CZ399" s="191"/>
      <c r="DA399" s="191"/>
      <c r="DB399" s="191"/>
      <c r="DC399" s="191"/>
      <c r="DD399" s="191"/>
      <c r="DE399" s="191"/>
      <c r="DF399" s="191"/>
      <c r="DG399" s="191"/>
      <c r="DH399" s="191"/>
      <c r="DI399" s="191"/>
      <c r="DJ399" s="191"/>
      <c r="DK399" s="191"/>
      <c r="DL399" s="191"/>
      <c r="DM399" s="191"/>
      <c r="DN399" s="191"/>
      <c r="DO399" s="191"/>
      <c r="DP399" s="191"/>
      <c r="DQ399" s="191"/>
      <c r="DR399" s="191"/>
      <c r="DS399" s="191"/>
      <c r="DT399" s="191"/>
      <c r="DU399" s="191"/>
      <c r="DV399" s="191"/>
      <c r="DW399" s="191"/>
      <c r="DX399" s="191"/>
      <c r="DY399" s="191"/>
      <c r="DZ399" s="191"/>
      <c r="EA399" s="191"/>
      <c r="EB399" s="191"/>
      <c r="EC399" s="191"/>
      <c r="ED399" s="191"/>
    </row>
    <row r="400" spans="1:134">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c r="BM400" s="191"/>
      <c r="BN400" s="191"/>
      <c r="BO400" s="191"/>
      <c r="BP400" s="191"/>
      <c r="BQ400" s="191"/>
      <c r="BR400" s="191"/>
      <c r="BS400" s="191"/>
      <c r="BT400" s="191"/>
      <c r="BU400" s="191"/>
      <c r="BV400" s="191"/>
      <c r="BW400" s="191"/>
      <c r="BX400" s="191"/>
      <c r="BY400" s="191"/>
      <c r="BZ400" s="191"/>
      <c r="CA400" s="191"/>
      <c r="CB400" s="191"/>
      <c r="CC400" s="191"/>
      <c r="CD400" s="191"/>
      <c r="CE400" s="191"/>
      <c r="CF400" s="191"/>
      <c r="CG400" s="191"/>
      <c r="CH400" s="191"/>
      <c r="CI400" s="191"/>
      <c r="CJ400" s="191"/>
      <c r="CK400" s="191"/>
      <c r="CL400" s="191"/>
      <c r="CM400" s="191"/>
      <c r="CN400" s="191"/>
      <c r="CO400" s="191"/>
      <c r="CP400" s="191"/>
      <c r="CQ400" s="191"/>
      <c r="CR400" s="191"/>
      <c r="CS400" s="191"/>
      <c r="CT400" s="191"/>
      <c r="CU400" s="191"/>
      <c r="CV400" s="191"/>
      <c r="CW400" s="191"/>
      <c r="CX400" s="191"/>
      <c r="CY400" s="191"/>
      <c r="CZ400" s="191"/>
      <c r="DA400" s="191"/>
      <c r="DB400" s="191"/>
      <c r="DC400" s="191"/>
      <c r="DD400" s="191"/>
      <c r="DE400" s="191"/>
      <c r="DF400" s="191"/>
      <c r="DG400" s="191"/>
      <c r="DH400" s="191"/>
      <c r="DI400" s="191"/>
      <c r="DJ400" s="191"/>
      <c r="DK400" s="191"/>
      <c r="DL400" s="191"/>
      <c r="DM400" s="191"/>
      <c r="DN400" s="191"/>
      <c r="DO400" s="191"/>
      <c r="DP400" s="191"/>
      <c r="DQ400" s="191"/>
      <c r="DR400" s="191"/>
      <c r="DS400" s="191"/>
      <c r="DT400" s="191"/>
      <c r="DU400" s="191"/>
      <c r="DV400" s="191"/>
      <c r="DW400" s="191"/>
      <c r="DX400" s="191"/>
      <c r="DY400" s="191"/>
      <c r="DZ400" s="191"/>
      <c r="EA400" s="191"/>
      <c r="EB400" s="191"/>
      <c r="EC400" s="191"/>
      <c r="ED400" s="191"/>
    </row>
    <row r="401" spans="1:134">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c r="BM401" s="191"/>
      <c r="BN401" s="191"/>
      <c r="BO401" s="191"/>
      <c r="BP401" s="191"/>
      <c r="BQ401" s="191"/>
      <c r="BR401" s="191"/>
      <c r="BS401" s="191"/>
      <c r="BT401" s="191"/>
      <c r="BU401" s="191"/>
      <c r="BV401" s="191"/>
      <c r="BW401" s="191"/>
      <c r="BX401" s="191"/>
      <c r="BY401" s="191"/>
      <c r="BZ401" s="191"/>
      <c r="CA401" s="191"/>
      <c r="CB401" s="191"/>
      <c r="CC401" s="191"/>
      <c r="CD401" s="191"/>
      <c r="CE401" s="191"/>
      <c r="CF401" s="191"/>
      <c r="CG401" s="191"/>
      <c r="CH401" s="191"/>
      <c r="CI401" s="191"/>
      <c r="CJ401" s="191"/>
      <c r="CK401" s="191"/>
      <c r="CL401" s="191"/>
      <c r="CM401" s="191"/>
      <c r="CN401" s="191"/>
      <c r="CO401" s="191"/>
      <c r="CP401" s="191"/>
      <c r="CQ401" s="191"/>
      <c r="CR401" s="191"/>
      <c r="CS401" s="191"/>
      <c r="CT401" s="191"/>
      <c r="CU401" s="191"/>
      <c r="CV401" s="191"/>
      <c r="CW401" s="191"/>
      <c r="CX401" s="191"/>
      <c r="CY401" s="191"/>
      <c r="CZ401" s="191"/>
      <c r="DA401" s="191"/>
      <c r="DB401" s="191"/>
      <c r="DC401" s="191"/>
      <c r="DD401" s="191"/>
      <c r="DE401" s="191"/>
      <c r="DF401" s="191"/>
      <c r="DG401" s="191"/>
      <c r="DH401" s="191"/>
      <c r="DI401" s="191"/>
      <c r="DJ401" s="191"/>
      <c r="DK401" s="191"/>
      <c r="DL401" s="191"/>
      <c r="DM401" s="191"/>
      <c r="DN401" s="191"/>
      <c r="DO401" s="191"/>
      <c r="DP401" s="191"/>
      <c r="DQ401" s="191"/>
      <c r="DR401" s="191"/>
      <c r="DS401" s="191"/>
      <c r="DT401" s="191"/>
      <c r="DU401" s="191"/>
      <c r="DV401" s="191"/>
      <c r="DW401" s="191"/>
      <c r="DX401" s="191"/>
      <c r="DY401" s="191"/>
      <c r="DZ401" s="191"/>
      <c r="EA401" s="191"/>
      <c r="EB401" s="191"/>
      <c r="EC401" s="191"/>
      <c r="ED401" s="191"/>
    </row>
    <row r="402" spans="1:134">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c r="BM402" s="191"/>
      <c r="BN402" s="191"/>
      <c r="BO402" s="191"/>
      <c r="BP402" s="191"/>
      <c r="BQ402" s="191"/>
      <c r="BR402" s="191"/>
      <c r="BS402" s="191"/>
      <c r="BT402" s="191"/>
      <c r="BU402" s="191"/>
      <c r="BV402" s="191"/>
      <c r="BW402" s="191"/>
      <c r="BX402" s="191"/>
      <c r="BY402" s="191"/>
      <c r="BZ402" s="191"/>
      <c r="CA402" s="191"/>
      <c r="CB402" s="191"/>
      <c r="CC402" s="191"/>
      <c r="CD402" s="191"/>
      <c r="CE402" s="191"/>
      <c r="CF402" s="191"/>
      <c r="CG402" s="191"/>
      <c r="CH402" s="191"/>
      <c r="CI402" s="191"/>
      <c r="CJ402" s="191"/>
      <c r="CK402" s="191"/>
      <c r="CL402" s="191"/>
      <c r="CM402" s="191"/>
      <c r="CN402" s="191"/>
      <c r="CO402" s="191"/>
      <c r="CP402" s="191"/>
      <c r="CQ402" s="191"/>
      <c r="CR402" s="191"/>
      <c r="CS402" s="191"/>
      <c r="CT402" s="191"/>
      <c r="CU402" s="191"/>
      <c r="CV402" s="191"/>
      <c r="CW402" s="191"/>
      <c r="CX402" s="191"/>
      <c r="CY402" s="191"/>
      <c r="CZ402" s="191"/>
      <c r="DA402" s="191"/>
      <c r="DB402" s="191"/>
      <c r="DC402" s="191"/>
      <c r="DD402" s="191"/>
      <c r="DE402" s="191"/>
      <c r="DF402" s="191"/>
      <c r="DG402" s="191"/>
      <c r="DH402" s="191"/>
      <c r="DI402" s="191"/>
      <c r="DJ402" s="191"/>
      <c r="DK402" s="191"/>
      <c r="DL402" s="191"/>
      <c r="DM402" s="191"/>
      <c r="DN402" s="191"/>
      <c r="DO402" s="191"/>
      <c r="DP402" s="191"/>
      <c r="DQ402" s="191"/>
      <c r="DR402" s="191"/>
      <c r="DS402" s="191"/>
      <c r="DT402" s="191"/>
      <c r="DU402" s="191"/>
      <c r="DV402" s="191"/>
      <c r="DW402" s="191"/>
      <c r="DX402" s="191"/>
      <c r="DY402" s="191"/>
      <c r="DZ402" s="191"/>
      <c r="EA402" s="191"/>
      <c r="EB402" s="191"/>
      <c r="EC402" s="191"/>
      <c r="ED402" s="191"/>
    </row>
    <row r="403" spans="1:134">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c r="BM403" s="191"/>
      <c r="BN403" s="191"/>
      <c r="BO403" s="191"/>
      <c r="BP403" s="191"/>
      <c r="BQ403" s="191"/>
      <c r="BR403" s="191"/>
      <c r="BS403" s="191"/>
      <c r="BT403" s="191"/>
      <c r="BU403" s="191"/>
      <c r="BV403" s="191"/>
      <c r="BW403" s="191"/>
      <c r="BX403" s="191"/>
      <c r="BY403" s="191"/>
      <c r="BZ403" s="191"/>
      <c r="CA403" s="191"/>
      <c r="CB403" s="191"/>
      <c r="CC403" s="191"/>
      <c r="CD403" s="191"/>
      <c r="CE403" s="191"/>
      <c r="CF403" s="191"/>
      <c r="CG403" s="191"/>
      <c r="CH403" s="191"/>
      <c r="CI403" s="191"/>
      <c r="CJ403" s="191"/>
      <c r="CK403" s="191"/>
      <c r="CL403" s="191"/>
      <c r="CM403" s="191"/>
      <c r="CN403" s="191"/>
      <c r="CO403" s="191"/>
      <c r="CP403" s="191"/>
      <c r="CQ403" s="191"/>
      <c r="CR403" s="191"/>
      <c r="CS403" s="191"/>
      <c r="CT403" s="191"/>
      <c r="CU403" s="191"/>
      <c r="CV403" s="191"/>
      <c r="CW403" s="191"/>
      <c r="CX403" s="191"/>
      <c r="CY403" s="191"/>
      <c r="CZ403" s="191"/>
      <c r="DA403" s="191"/>
      <c r="DB403" s="191"/>
      <c r="DC403" s="191"/>
      <c r="DD403" s="191"/>
      <c r="DE403" s="191"/>
      <c r="DF403" s="191"/>
      <c r="DG403" s="191"/>
      <c r="DH403" s="191"/>
      <c r="DI403" s="191"/>
      <c r="DJ403" s="191"/>
      <c r="DK403" s="191"/>
      <c r="DL403" s="191"/>
      <c r="DM403" s="191"/>
      <c r="DN403" s="191"/>
      <c r="DO403" s="191"/>
      <c r="DP403" s="191"/>
      <c r="DQ403" s="191"/>
      <c r="DR403" s="191"/>
      <c r="DS403" s="191"/>
      <c r="DT403" s="191"/>
      <c r="DU403" s="191"/>
      <c r="DV403" s="191"/>
      <c r="DW403" s="191"/>
      <c r="DX403" s="191"/>
      <c r="DY403" s="191"/>
      <c r="DZ403" s="191"/>
      <c r="EA403" s="191"/>
      <c r="EB403" s="191"/>
      <c r="EC403" s="191"/>
      <c r="ED403" s="191"/>
    </row>
    <row r="404" spans="1:134">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c r="BM404" s="191"/>
      <c r="BN404" s="191"/>
      <c r="BO404" s="191"/>
      <c r="BP404" s="191"/>
      <c r="BQ404" s="191"/>
      <c r="BR404" s="191"/>
      <c r="BS404" s="191"/>
      <c r="BT404" s="191"/>
      <c r="BU404" s="191"/>
      <c r="BV404" s="191"/>
      <c r="BW404" s="191"/>
      <c r="BX404" s="191"/>
      <c r="BY404" s="191"/>
      <c r="BZ404" s="191"/>
      <c r="CA404" s="191"/>
      <c r="CB404" s="191"/>
      <c r="CC404" s="191"/>
      <c r="CD404" s="191"/>
      <c r="CE404" s="191"/>
      <c r="CF404" s="191"/>
      <c r="CG404" s="191"/>
      <c r="CH404" s="191"/>
      <c r="CI404" s="191"/>
      <c r="CJ404" s="191"/>
      <c r="CK404" s="191"/>
      <c r="CL404" s="191"/>
      <c r="CM404" s="191"/>
      <c r="CN404" s="191"/>
      <c r="CO404" s="191"/>
      <c r="CP404" s="191"/>
      <c r="CQ404" s="191"/>
      <c r="CR404" s="191"/>
      <c r="CS404" s="191"/>
      <c r="CT404" s="191"/>
      <c r="CU404" s="191"/>
      <c r="CV404" s="191"/>
      <c r="CW404" s="191"/>
      <c r="CX404" s="191"/>
      <c r="CY404" s="191"/>
      <c r="CZ404" s="191"/>
      <c r="DA404" s="191"/>
      <c r="DB404" s="191"/>
      <c r="DC404" s="191"/>
      <c r="DD404" s="191"/>
      <c r="DE404" s="191"/>
      <c r="DF404" s="191"/>
      <c r="DG404" s="191"/>
      <c r="DH404" s="191"/>
      <c r="DI404" s="191"/>
      <c r="DJ404" s="191"/>
      <c r="DK404" s="191"/>
      <c r="DL404" s="191"/>
      <c r="DM404" s="191"/>
      <c r="DN404" s="191"/>
      <c r="DO404" s="191"/>
      <c r="DP404" s="191"/>
      <c r="DQ404" s="191"/>
      <c r="DR404" s="191"/>
      <c r="DS404" s="191"/>
      <c r="DT404" s="191"/>
      <c r="DU404" s="191"/>
      <c r="DV404" s="191"/>
      <c r="DW404" s="191"/>
      <c r="DX404" s="191"/>
      <c r="DY404" s="191"/>
      <c r="DZ404" s="191"/>
      <c r="EA404" s="191"/>
      <c r="EB404" s="191"/>
      <c r="EC404" s="191"/>
      <c r="ED404" s="191"/>
    </row>
    <row r="405" spans="1:134">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c r="BM405" s="191"/>
      <c r="BN405" s="191"/>
      <c r="BO405" s="191"/>
      <c r="BP405" s="191"/>
      <c r="BQ405" s="191"/>
      <c r="BR405" s="191"/>
      <c r="BS405" s="191"/>
      <c r="BT405" s="191"/>
      <c r="BU405" s="191"/>
      <c r="BV405" s="191"/>
      <c r="BW405" s="191"/>
      <c r="BX405" s="191"/>
      <c r="BY405" s="191"/>
      <c r="BZ405" s="191"/>
      <c r="CA405" s="191"/>
      <c r="CB405" s="191"/>
      <c r="CC405" s="191"/>
      <c r="CD405" s="191"/>
      <c r="CE405" s="191"/>
      <c r="CF405" s="191"/>
      <c r="CG405" s="191"/>
      <c r="CH405" s="191"/>
      <c r="CI405" s="191"/>
      <c r="CJ405" s="191"/>
      <c r="CK405" s="191"/>
      <c r="CL405" s="191"/>
      <c r="CM405" s="191"/>
      <c r="CN405" s="191"/>
      <c r="CO405" s="191"/>
      <c r="CP405" s="191"/>
      <c r="CQ405" s="191"/>
      <c r="CR405" s="191"/>
      <c r="CS405" s="191"/>
      <c r="CT405" s="191"/>
      <c r="CU405" s="191"/>
      <c r="CV405" s="191"/>
      <c r="CW405" s="191"/>
      <c r="CX405" s="191"/>
      <c r="CY405" s="191"/>
      <c r="CZ405" s="191"/>
      <c r="DA405" s="191"/>
      <c r="DB405" s="191"/>
      <c r="DC405" s="191"/>
      <c r="DD405" s="191"/>
      <c r="DE405" s="191"/>
      <c r="DF405" s="191"/>
      <c r="DG405" s="191"/>
      <c r="DH405" s="191"/>
      <c r="DI405" s="191"/>
      <c r="DJ405" s="191"/>
      <c r="DK405" s="191"/>
      <c r="DL405" s="191"/>
      <c r="DM405" s="191"/>
      <c r="DN405" s="191"/>
      <c r="DO405" s="191"/>
      <c r="DP405" s="191"/>
      <c r="DQ405" s="191"/>
      <c r="DR405" s="191"/>
      <c r="DS405" s="191"/>
      <c r="DT405" s="191"/>
      <c r="DU405" s="191"/>
      <c r="DV405" s="191"/>
      <c r="DW405" s="191"/>
      <c r="DX405" s="191"/>
      <c r="DY405" s="191"/>
      <c r="DZ405" s="191"/>
      <c r="EA405" s="191"/>
      <c r="EB405" s="191"/>
      <c r="EC405" s="191"/>
      <c r="ED405" s="191"/>
    </row>
    <row r="406" spans="1:134">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c r="BM406" s="191"/>
      <c r="BN406" s="191"/>
      <c r="BO406" s="191"/>
      <c r="BP406" s="191"/>
      <c r="BQ406" s="191"/>
      <c r="BR406" s="191"/>
      <c r="BS406" s="191"/>
      <c r="BT406" s="191"/>
      <c r="BU406" s="191"/>
      <c r="BV406" s="191"/>
      <c r="BW406" s="191"/>
      <c r="BX406" s="191"/>
      <c r="BY406" s="191"/>
      <c r="BZ406" s="191"/>
      <c r="CA406" s="191"/>
      <c r="CB406" s="191"/>
      <c r="CC406" s="191"/>
      <c r="CD406" s="191"/>
      <c r="CE406" s="191"/>
      <c r="CF406" s="191"/>
      <c r="CG406" s="191"/>
      <c r="CH406" s="191"/>
      <c r="CI406" s="191"/>
      <c r="CJ406" s="191"/>
      <c r="CK406" s="191"/>
      <c r="CL406" s="191"/>
      <c r="CM406" s="191"/>
      <c r="CN406" s="191"/>
      <c r="CO406" s="191"/>
      <c r="CP406" s="191"/>
      <c r="CQ406" s="191"/>
      <c r="CR406" s="191"/>
      <c r="CS406" s="191"/>
      <c r="CT406" s="191"/>
      <c r="CU406" s="191"/>
      <c r="CV406" s="191"/>
      <c r="CW406" s="191"/>
      <c r="CX406" s="191"/>
      <c r="CY406" s="191"/>
      <c r="CZ406" s="191"/>
      <c r="DA406" s="191"/>
      <c r="DB406" s="191"/>
      <c r="DC406" s="191"/>
      <c r="DD406" s="191"/>
      <c r="DE406" s="191"/>
      <c r="DF406" s="191"/>
      <c r="DG406" s="191"/>
      <c r="DH406" s="191"/>
      <c r="DI406" s="191"/>
      <c r="DJ406" s="191"/>
      <c r="DK406" s="191"/>
      <c r="DL406" s="191"/>
      <c r="DM406" s="191"/>
      <c r="DN406" s="191"/>
      <c r="DO406" s="191"/>
      <c r="DP406" s="191"/>
      <c r="DQ406" s="191"/>
      <c r="DR406" s="191"/>
      <c r="DS406" s="191"/>
      <c r="DT406" s="191"/>
      <c r="DU406" s="191"/>
      <c r="DV406" s="191"/>
      <c r="DW406" s="191"/>
      <c r="DX406" s="191"/>
      <c r="DY406" s="191"/>
      <c r="DZ406" s="191"/>
      <c r="EA406" s="191"/>
      <c r="EB406" s="191"/>
      <c r="EC406" s="191"/>
      <c r="ED406" s="191"/>
    </row>
    <row r="407" spans="1:134">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c r="AA407" s="191"/>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c r="BM407" s="191"/>
      <c r="BN407" s="191"/>
      <c r="BO407" s="191"/>
      <c r="BP407" s="191"/>
      <c r="BQ407" s="191"/>
      <c r="BR407" s="191"/>
      <c r="BS407" s="191"/>
      <c r="BT407" s="191"/>
      <c r="BU407" s="191"/>
      <c r="BV407" s="191"/>
      <c r="BW407" s="191"/>
      <c r="BX407" s="191"/>
      <c r="BY407" s="191"/>
      <c r="BZ407" s="191"/>
      <c r="CA407" s="191"/>
      <c r="CB407" s="191"/>
      <c r="CC407" s="191"/>
      <c r="CD407" s="191"/>
      <c r="CE407" s="191"/>
      <c r="CF407" s="191"/>
      <c r="CG407" s="191"/>
      <c r="CH407" s="191"/>
      <c r="CI407" s="191"/>
      <c r="CJ407" s="191"/>
      <c r="CK407" s="191"/>
      <c r="CL407" s="191"/>
      <c r="CM407" s="191"/>
      <c r="CN407" s="191"/>
      <c r="CO407" s="191"/>
      <c r="CP407" s="191"/>
      <c r="CQ407" s="191"/>
      <c r="CR407" s="191"/>
      <c r="CS407" s="191"/>
      <c r="CT407" s="191"/>
      <c r="CU407" s="191"/>
      <c r="CV407" s="191"/>
      <c r="CW407" s="191"/>
      <c r="CX407" s="191"/>
      <c r="CY407" s="191"/>
      <c r="CZ407" s="191"/>
      <c r="DA407" s="191"/>
      <c r="DB407" s="191"/>
      <c r="DC407" s="191"/>
      <c r="DD407" s="191"/>
      <c r="DE407" s="191"/>
      <c r="DF407" s="191"/>
      <c r="DG407" s="191"/>
      <c r="DH407" s="191"/>
      <c r="DI407" s="191"/>
      <c r="DJ407" s="191"/>
      <c r="DK407" s="191"/>
      <c r="DL407" s="191"/>
      <c r="DM407" s="191"/>
      <c r="DN407" s="191"/>
      <c r="DO407" s="191"/>
      <c r="DP407" s="191"/>
      <c r="DQ407" s="191"/>
      <c r="DR407" s="191"/>
      <c r="DS407" s="191"/>
      <c r="DT407" s="191"/>
      <c r="DU407" s="191"/>
      <c r="DV407" s="191"/>
      <c r="DW407" s="191"/>
      <c r="DX407" s="191"/>
      <c r="DY407" s="191"/>
      <c r="DZ407" s="191"/>
      <c r="EA407" s="191"/>
      <c r="EB407" s="191"/>
      <c r="EC407" s="191"/>
      <c r="ED407" s="191"/>
    </row>
    <row r="408" spans="1:134">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c r="BM408" s="191"/>
      <c r="BN408" s="191"/>
      <c r="BO408" s="191"/>
      <c r="BP408" s="191"/>
      <c r="BQ408" s="191"/>
      <c r="BR408" s="191"/>
      <c r="BS408" s="191"/>
      <c r="BT408" s="191"/>
      <c r="BU408" s="191"/>
      <c r="BV408" s="191"/>
      <c r="BW408" s="191"/>
      <c r="BX408" s="191"/>
      <c r="BY408" s="191"/>
      <c r="BZ408" s="191"/>
      <c r="CA408" s="191"/>
      <c r="CB408" s="191"/>
      <c r="CC408" s="191"/>
      <c r="CD408" s="191"/>
      <c r="CE408" s="191"/>
      <c r="CF408" s="191"/>
      <c r="CG408" s="191"/>
      <c r="CH408" s="191"/>
      <c r="CI408" s="191"/>
      <c r="CJ408" s="191"/>
      <c r="CK408" s="191"/>
      <c r="CL408" s="191"/>
      <c r="CM408" s="191"/>
      <c r="CN408" s="191"/>
      <c r="CO408" s="191"/>
      <c r="CP408" s="191"/>
      <c r="CQ408" s="191"/>
      <c r="CR408" s="191"/>
      <c r="CS408" s="191"/>
      <c r="CT408" s="191"/>
      <c r="CU408" s="191"/>
      <c r="CV408" s="191"/>
      <c r="CW408" s="191"/>
      <c r="CX408" s="191"/>
      <c r="CY408" s="191"/>
      <c r="CZ408" s="191"/>
      <c r="DA408" s="191"/>
      <c r="DB408" s="191"/>
      <c r="DC408" s="191"/>
      <c r="DD408" s="191"/>
      <c r="DE408" s="191"/>
      <c r="DF408" s="191"/>
      <c r="DG408" s="191"/>
      <c r="DH408" s="191"/>
      <c r="DI408" s="191"/>
      <c r="DJ408" s="191"/>
      <c r="DK408" s="191"/>
      <c r="DL408" s="191"/>
      <c r="DM408" s="191"/>
      <c r="DN408" s="191"/>
      <c r="DO408" s="191"/>
      <c r="DP408" s="191"/>
      <c r="DQ408" s="191"/>
      <c r="DR408" s="191"/>
      <c r="DS408" s="191"/>
      <c r="DT408" s="191"/>
      <c r="DU408" s="191"/>
      <c r="DV408" s="191"/>
      <c r="DW408" s="191"/>
      <c r="DX408" s="191"/>
      <c r="DY408" s="191"/>
      <c r="DZ408" s="191"/>
      <c r="EA408" s="191"/>
      <c r="EB408" s="191"/>
      <c r="EC408" s="191"/>
      <c r="ED408" s="191"/>
    </row>
    <row r="409" spans="1:134">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c r="BM409" s="191"/>
      <c r="BN409" s="191"/>
      <c r="BO409" s="191"/>
      <c r="BP409" s="191"/>
      <c r="BQ409" s="191"/>
      <c r="BR409" s="191"/>
      <c r="BS409" s="191"/>
      <c r="BT409" s="191"/>
      <c r="BU409" s="191"/>
      <c r="BV409" s="191"/>
      <c r="BW409" s="191"/>
      <c r="BX409" s="191"/>
      <c r="BY409" s="191"/>
      <c r="BZ409" s="191"/>
      <c r="CA409" s="191"/>
      <c r="CB409" s="191"/>
      <c r="CC409" s="191"/>
      <c r="CD409" s="191"/>
      <c r="CE409" s="191"/>
      <c r="CF409" s="191"/>
      <c r="CG409" s="191"/>
      <c r="CH409" s="191"/>
      <c r="CI409" s="191"/>
      <c r="CJ409" s="191"/>
      <c r="CK409" s="191"/>
      <c r="CL409" s="191"/>
      <c r="CM409" s="191"/>
      <c r="CN409" s="191"/>
      <c r="CO409" s="191"/>
      <c r="CP409" s="191"/>
      <c r="CQ409" s="191"/>
      <c r="CR409" s="191"/>
      <c r="CS409" s="191"/>
      <c r="CT409" s="191"/>
      <c r="CU409" s="191"/>
      <c r="CV409" s="191"/>
      <c r="CW409" s="191"/>
      <c r="CX409" s="191"/>
      <c r="CY409" s="191"/>
      <c r="CZ409" s="191"/>
      <c r="DA409" s="191"/>
      <c r="DB409" s="191"/>
      <c r="DC409" s="191"/>
      <c r="DD409" s="191"/>
      <c r="DE409" s="191"/>
      <c r="DF409" s="191"/>
      <c r="DG409" s="191"/>
      <c r="DH409" s="191"/>
      <c r="DI409" s="191"/>
      <c r="DJ409" s="191"/>
      <c r="DK409" s="191"/>
      <c r="DL409" s="191"/>
      <c r="DM409" s="191"/>
      <c r="DN409" s="191"/>
      <c r="DO409" s="191"/>
      <c r="DP409" s="191"/>
      <c r="DQ409" s="191"/>
      <c r="DR409" s="191"/>
      <c r="DS409" s="191"/>
      <c r="DT409" s="191"/>
      <c r="DU409" s="191"/>
      <c r="DV409" s="191"/>
      <c r="DW409" s="191"/>
      <c r="DX409" s="191"/>
      <c r="DY409" s="191"/>
      <c r="DZ409" s="191"/>
      <c r="EA409" s="191"/>
      <c r="EB409" s="191"/>
      <c r="EC409" s="191"/>
      <c r="ED409" s="191"/>
    </row>
    <row r="410" spans="1:134">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c r="BM410" s="191"/>
      <c r="BN410" s="191"/>
      <c r="BO410" s="191"/>
      <c r="BP410" s="191"/>
      <c r="BQ410" s="191"/>
      <c r="BR410" s="191"/>
      <c r="BS410" s="191"/>
      <c r="BT410" s="191"/>
      <c r="BU410" s="191"/>
      <c r="BV410" s="191"/>
      <c r="BW410" s="191"/>
      <c r="BX410" s="191"/>
      <c r="BY410" s="191"/>
      <c r="BZ410" s="191"/>
      <c r="CA410" s="191"/>
      <c r="CB410" s="191"/>
      <c r="CC410" s="191"/>
      <c r="CD410" s="191"/>
      <c r="CE410" s="191"/>
      <c r="CF410" s="191"/>
      <c r="CG410" s="191"/>
      <c r="CH410" s="191"/>
      <c r="CI410" s="191"/>
      <c r="CJ410" s="191"/>
      <c r="CK410" s="191"/>
      <c r="CL410" s="191"/>
      <c r="CM410" s="191"/>
      <c r="CN410" s="191"/>
      <c r="CO410" s="191"/>
      <c r="CP410" s="191"/>
      <c r="CQ410" s="191"/>
      <c r="CR410" s="191"/>
      <c r="CS410" s="191"/>
      <c r="CT410" s="191"/>
      <c r="CU410" s="191"/>
      <c r="CV410" s="191"/>
      <c r="CW410" s="191"/>
      <c r="CX410" s="191"/>
      <c r="CY410" s="191"/>
      <c r="CZ410" s="191"/>
      <c r="DA410" s="191"/>
      <c r="DB410" s="191"/>
      <c r="DC410" s="191"/>
      <c r="DD410" s="191"/>
      <c r="DE410" s="191"/>
      <c r="DF410" s="191"/>
      <c r="DG410" s="191"/>
      <c r="DH410" s="191"/>
      <c r="DI410" s="191"/>
      <c r="DJ410" s="191"/>
      <c r="DK410" s="191"/>
      <c r="DL410" s="191"/>
      <c r="DM410" s="191"/>
      <c r="DN410" s="191"/>
      <c r="DO410" s="191"/>
      <c r="DP410" s="191"/>
      <c r="DQ410" s="191"/>
      <c r="DR410" s="191"/>
      <c r="DS410" s="191"/>
      <c r="DT410" s="191"/>
      <c r="DU410" s="191"/>
      <c r="DV410" s="191"/>
      <c r="DW410" s="191"/>
      <c r="DX410" s="191"/>
      <c r="DY410" s="191"/>
      <c r="DZ410" s="191"/>
      <c r="EA410" s="191"/>
      <c r="EB410" s="191"/>
      <c r="EC410" s="191"/>
      <c r="ED410" s="191"/>
    </row>
    <row r="411" spans="1:134">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c r="BM411" s="191"/>
      <c r="BN411" s="191"/>
      <c r="BO411" s="191"/>
      <c r="BP411" s="191"/>
      <c r="BQ411" s="191"/>
      <c r="BR411" s="191"/>
      <c r="BS411" s="191"/>
      <c r="BT411" s="191"/>
      <c r="BU411" s="191"/>
      <c r="BV411" s="191"/>
      <c r="BW411" s="191"/>
      <c r="BX411" s="191"/>
      <c r="BY411" s="191"/>
      <c r="BZ411" s="191"/>
      <c r="CA411" s="191"/>
      <c r="CB411" s="191"/>
      <c r="CC411" s="191"/>
      <c r="CD411" s="191"/>
      <c r="CE411" s="191"/>
      <c r="CF411" s="191"/>
      <c r="CG411" s="191"/>
      <c r="CH411" s="191"/>
      <c r="CI411" s="191"/>
      <c r="CJ411" s="191"/>
      <c r="CK411" s="191"/>
      <c r="CL411" s="191"/>
      <c r="CM411" s="191"/>
      <c r="CN411" s="191"/>
      <c r="CO411" s="191"/>
      <c r="CP411" s="191"/>
      <c r="CQ411" s="191"/>
      <c r="CR411" s="191"/>
      <c r="CS411" s="191"/>
      <c r="CT411" s="191"/>
      <c r="CU411" s="191"/>
      <c r="CV411" s="191"/>
      <c r="CW411" s="191"/>
      <c r="CX411" s="191"/>
      <c r="CY411" s="191"/>
      <c r="CZ411" s="191"/>
      <c r="DA411" s="191"/>
      <c r="DB411" s="191"/>
      <c r="DC411" s="191"/>
      <c r="DD411" s="191"/>
      <c r="DE411" s="191"/>
      <c r="DF411" s="191"/>
      <c r="DG411" s="191"/>
      <c r="DH411" s="191"/>
      <c r="DI411" s="191"/>
      <c r="DJ411" s="191"/>
      <c r="DK411" s="191"/>
      <c r="DL411" s="191"/>
      <c r="DM411" s="191"/>
      <c r="DN411" s="191"/>
      <c r="DO411" s="191"/>
      <c r="DP411" s="191"/>
      <c r="DQ411" s="191"/>
      <c r="DR411" s="191"/>
      <c r="DS411" s="191"/>
      <c r="DT411" s="191"/>
      <c r="DU411" s="191"/>
      <c r="DV411" s="191"/>
      <c r="DW411" s="191"/>
      <c r="DX411" s="191"/>
      <c r="DY411" s="191"/>
      <c r="DZ411" s="191"/>
      <c r="EA411" s="191"/>
      <c r="EB411" s="191"/>
      <c r="EC411" s="191"/>
      <c r="ED411" s="191"/>
    </row>
    <row r="412" spans="1:134">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c r="BM412" s="191"/>
      <c r="BN412" s="191"/>
      <c r="BO412" s="191"/>
      <c r="BP412" s="191"/>
      <c r="BQ412" s="191"/>
      <c r="BR412" s="191"/>
      <c r="BS412" s="191"/>
      <c r="BT412" s="191"/>
      <c r="BU412" s="191"/>
      <c r="BV412" s="191"/>
      <c r="BW412" s="191"/>
      <c r="BX412" s="191"/>
      <c r="BY412" s="191"/>
      <c r="BZ412" s="191"/>
      <c r="CA412" s="191"/>
      <c r="CB412" s="191"/>
      <c r="CC412" s="191"/>
      <c r="CD412" s="191"/>
      <c r="CE412" s="191"/>
      <c r="CF412" s="191"/>
      <c r="CG412" s="191"/>
      <c r="CH412" s="191"/>
      <c r="CI412" s="191"/>
      <c r="CJ412" s="191"/>
      <c r="CK412" s="191"/>
      <c r="CL412" s="191"/>
      <c r="CM412" s="191"/>
      <c r="CN412" s="191"/>
      <c r="CO412" s="191"/>
      <c r="CP412" s="191"/>
      <c r="CQ412" s="191"/>
      <c r="CR412" s="191"/>
      <c r="CS412" s="191"/>
      <c r="CT412" s="191"/>
      <c r="CU412" s="191"/>
      <c r="CV412" s="191"/>
      <c r="CW412" s="191"/>
      <c r="CX412" s="191"/>
      <c r="CY412" s="191"/>
      <c r="CZ412" s="191"/>
      <c r="DA412" s="191"/>
      <c r="DB412" s="191"/>
      <c r="DC412" s="191"/>
      <c r="DD412" s="191"/>
      <c r="DE412" s="191"/>
      <c r="DF412" s="191"/>
      <c r="DG412" s="191"/>
      <c r="DH412" s="191"/>
      <c r="DI412" s="191"/>
      <c r="DJ412" s="191"/>
      <c r="DK412" s="191"/>
      <c r="DL412" s="191"/>
      <c r="DM412" s="191"/>
      <c r="DN412" s="191"/>
      <c r="DO412" s="191"/>
      <c r="DP412" s="191"/>
      <c r="DQ412" s="191"/>
      <c r="DR412" s="191"/>
      <c r="DS412" s="191"/>
      <c r="DT412" s="191"/>
      <c r="DU412" s="191"/>
      <c r="DV412" s="191"/>
      <c r="DW412" s="191"/>
      <c r="DX412" s="191"/>
      <c r="DY412" s="191"/>
      <c r="DZ412" s="191"/>
      <c r="EA412" s="191"/>
      <c r="EB412" s="191"/>
      <c r="EC412" s="191"/>
      <c r="ED412" s="191"/>
    </row>
    <row r="413" spans="1:134">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row>
    <row r="414" spans="1:134">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c r="BM414" s="191"/>
      <c r="BN414" s="191"/>
      <c r="BO414" s="191"/>
      <c r="BP414" s="191"/>
      <c r="BQ414" s="191"/>
      <c r="BR414" s="191"/>
      <c r="BS414" s="191"/>
      <c r="BT414" s="191"/>
      <c r="BU414" s="191"/>
      <c r="BV414" s="191"/>
      <c r="BW414" s="191"/>
      <c r="BX414" s="191"/>
      <c r="BY414" s="191"/>
      <c r="BZ414" s="191"/>
      <c r="CA414" s="191"/>
      <c r="CB414" s="191"/>
      <c r="CC414" s="191"/>
      <c r="CD414" s="191"/>
      <c r="CE414" s="191"/>
      <c r="CF414" s="191"/>
      <c r="CG414" s="191"/>
      <c r="CH414" s="191"/>
      <c r="CI414" s="191"/>
      <c r="CJ414" s="191"/>
      <c r="CK414" s="191"/>
      <c r="CL414" s="191"/>
      <c r="CM414" s="191"/>
      <c r="CN414" s="191"/>
      <c r="CO414" s="191"/>
      <c r="CP414" s="191"/>
      <c r="CQ414" s="191"/>
      <c r="CR414" s="191"/>
      <c r="CS414" s="191"/>
      <c r="CT414" s="191"/>
      <c r="CU414" s="191"/>
      <c r="CV414" s="191"/>
      <c r="CW414" s="191"/>
      <c r="CX414" s="191"/>
      <c r="CY414" s="191"/>
      <c r="CZ414" s="191"/>
      <c r="DA414" s="191"/>
      <c r="DB414" s="191"/>
      <c r="DC414" s="191"/>
      <c r="DD414" s="191"/>
      <c r="DE414" s="191"/>
      <c r="DF414" s="191"/>
      <c r="DG414" s="191"/>
      <c r="DH414" s="191"/>
      <c r="DI414" s="191"/>
      <c r="DJ414" s="191"/>
      <c r="DK414" s="191"/>
      <c r="DL414" s="191"/>
      <c r="DM414" s="191"/>
      <c r="DN414" s="191"/>
      <c r="DO414" s="191"/>
      <c r="DP414" s="191"/>
      <c r="DQ414" s="191"/>
      <c r="DR414" s="191"/>
      <c r="DS414" s="191"/>
      <c r="DT414" s="191"/>
      <c r="DU414" s="191"/>
      <c r="DV414" s="191"/>
      <c r="DW414" s="191"/>
      <c r="DX414" s="191"/>
      <c r="DY414" s="191"/>
      <c r="DZ414" s="191"/>
      <c r="EA414" s="191"/>
      <c r="EB414" s="191"/>
      <c r="EC414" s="191"/>
      <c r="ED414" s="191"/>
    </row>
    <row r="415" spans="1:134">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c r="BM415" s="191"/>
      <c r="BN415" s="191"/>
      <c r="BO415" s="191"/>
      <c r="BP415" s="191"/>
      <c r="BQ415" s="191"/>
      <c r="BR415" s="191"/>
      <c r="BS415" s="191"/>
      <c r="BT415" s="191"/>
      <c r="BU415" s="191"/>
      <c r="BV415" s="191"/>
      <c r="BW415" s="191"/>
      <c r="BX415" s="191"/>
      <c r="BY415" s="191"/>
      <c r="BZ415" s="191"/>
      <c r="CA415" s="191"/>
      <c r="CB415" s="191"/>
      <c r="CC415" s="191"/>
      <c r="CD415" s="191"/>
      <c r="CE415" s="191"/>
      <c r="CF415" s="191"/>
      <c r="CG415" s="191"/>
      <c r="CH415" s="191"/>
      <c r="CI415" s="191"/>
      <c r="CJ415" s="191"/>
      <c r="CK415" s="191"/>
      <c r="CL415" s="191"/>
      <c r="CM415" s="191"/>
      <c r="CN415" s="191"/>
      <c r="CO415" s="191"/>
      <c r="CP415" s="191"/>
      <c r="CQ415" s="191"/>
      <c r="CR415" s="191"/>
      <c r="CS415" s="191"/>
      <c r="CT415" s="191"/>
      <c r="CU415" s="191"/>
      <c r="CV415" s="191"/>
      <c r="CW415" s="191"/>
      <c r="CX415" s="191"/>
      <c r="CY415" s="191"/>
      <c r="CZ415" s="191"/>
      <c r="DA415" s="191"/>
      <c r="DB415" s="191"/>
      <c r="DC415" s="191"/>
      <c r="DD415" s="191"/>
      <c r="DE415" s="191"/>
      <c r="DF415" s="191"/>
      <c r="DG415" s="191"/>
      <c r="DH415" s="191"/>
      <c r="DI415" s="191"/>
      <c r="DJ415" s="191"/>
      <c r="DK415" s="191"/>
      <c r="DL415" s="191"/>
      <c r="DM415" s="191"/>
      <c r="DN415" s="191"/>
      <c r="DO415" s="191"/>
      <c r="DP415" s="191"/>
      <c r="DQ415" s="191"/>
      <c r="DR415" s="191"/>
      <c r="DS415" s="191"/>
      <c r="DT415" s="191"/>
      <c r="DU415" s="191"/>
      <c r="DV415" s="191"/>
      <c r="DW415" s="191"/>
      <c r="DX415" s="191"/>
      <c r="DY415" s="191"/>
      <c r="DZ415" s="191"/>
      <c r="EA415" s="191"/>
      <c r="EB415" s="191"/>
      <c r="EC415" s="191"/>
      <c r="ED415" s="191"/>
    </row>
    <row r="416" spans="1:134">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c r="BM416" s="191"/>
      <c r="BN416" s="191"/>
      <c r="BO416" s="191"/>
      <c r="BP416" s="191"/>
      <c r="BQ416" s="191"/>
      <c r="BR416" s="191"/>
      <c r="BS416" s="191"/>
      <c r="BT416" s="191"/>
      <c r="BU416" s="191"/>
      <c r="BV416" s="191"/>
      <c r="BW416" s="191"/>
      <c r="BX416" s="191"/>
      <c r="BY416" s="191"/>
      <c r="BZ416" s="191"/>
      <c r="CA416" s="191"/>
      <c r="CB416" s="191"/>
      <c r="CC416" s="191"/>
      <c r="CD416" s="191"/>
      <c r="CE416" s="191"/>
      <c r="CF416" s="191"/>
      <c r="CG416" s="191"/>
      <c r="CH416" s="191"/>
      <c r="CI416" s="191"/>
      <c r="CJ416" s="191"/>
      <c r="CK416" s="191"/>
      <c r="CL416" s="191"/>
      <c r="CM416" s="191"/>
      <c r="CN416" s="191"/>
      <c r="CO416" s="191"/>
      <c r="CP416" s="191"/>
      <c r="CQ416" s="191"/>
      <c r="CR416" s="191"/>
      <c r="CS416" s="191"/>
      <c r="CT416" s="191"/>
      <c r="CU416" s="191"/>
      <c r="CV416" s="191"/>
      <c r="CW416" s="191"/>
      <c r="CX416" s="191"/>
      <c r="CY416" s="191"/>
      <c r="CZ416" s="191"/>
      <c r="DA416" s="191"/>
      <c r="DB416" s="191"/>
      <c r="DC416" s="191"/>
      <c r="DD416" s="191"/>
      <c r="DE416" s="191"/>
      <c r="DF416" s="191"/>
      <c r="DG416" s="191"/>
      <c r="DH416" s="191"/>
      <c r="DI416" s="191"/>
      <c r="DJ416" s="191"/>
      <c r="DK416" s="191"/>
      <c r="DL416" s="191"/>
      <c r="DM416" s="191"/>
      <c r="DN416" s="191"/>
      <c r="DO416" s="191"/>
      <c r="DP416" s="191"/>
      <c r="DQ416" s="191"/>
      <c r="DR416" s="191"/>
      <c r="DS416" s="191"/>
      <c r="DT416" s="191"/>
      <c r="DU416" s="191"/>
      <c r="DV416" s="191"/>
      <c r="DW416" s="191"/>
      <c r="DX416" s="191"/>
      <c r="DY416" s="191"/>
      <c r="DZ416" s="191"/>
      <c r="EA416" s="191"/>
      <c r="EB416" s="191"/>
      <c r="EC416" s="191"/>
      <c r="ED416" s="191"/>
    </row>
    <row r="417" spans="1:134">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c r="BM417" s="191"/>
      <c r="BN417" s="191"/>
      <c r="BO417" s="191"/>
      <c r="BP417" s="191"/>
      <c r="BQ417" s="191"/>
      <c r="BR417" s="191"/>
      <c r="BS417" s="191"/>
      <c r="BT417" s="191"/>
      <c r="BU417" s="191"/>
      <c r="BV417" s="191"/>
      <c r="BW417" s="191"/>
      <c r="BX417" s="191"/>
      <c r="BY417" s="191"/>
      <c r="BZ417" s="191"/>
      <c r="CA417" s="191"/>
      <c r="CB417" s="191"/>
      <c r="CC417" s="191"/>
      <c r="CD417" s="191"/>
      <c r="CE417" s="191"/>
      <c r="CF417" s="191"/>
      <c r="CG417" s="191"/>
      <c r="CH417" s="191"/>
      <c r="CI417" s="191"/>
      <c r="CJ417" s="191"/>
      <c r="CK417" s="191"/>
      <c r="CL417" s="191"/>
      <c r="CM417" s="191"/>
      <c r="CN417" s="191"/>
      <c r="CO417" s="191"/>
      <c r="CP417" s="191"/>
      <c r="CQ417" s="191"/>
      <c r="CR417" s="191"/>
      <c r="CS417" s="191"/>
      <c r="CT417" s="191"/>
      <c r="CU417" s="191"/>
      <c r="CV417" s="191"/>
      <c r="CW417" s="191"/>
      <c r="CX417" s="191"/>
      <c r="CY417" s="191"/>
      <c r="CZ417" s="191"/>
      <c r="DA417" s="191"/>
      <c r="DB417" s="191"/>
      <c r="DC417" s="191"/>
      <c r="DD417" s="191"/>
      <c r="DE417" s="191"/>
      <c r="DF417" s="191"/>
      <c r="DG417" s="191"/>
      <c r="DH417" s="191"/>
      <c r="DI417" s="191"/>
      <c r="DJ417" s="191"/>
      <c r="DK417" s="191"/>
      <c r="DL417" s="191"/>
      <c r="DM417" s="191"/>
      <c r="DN417" s="191"/>
      <c r="DO417" s="191"/>
      <c r="DP417" s="191"/>
      <c r="DQ417" s="191"/>
      <c r="DR417" s="191"/>
      <c r="DS417" s="191"/>
      <c r="DT417" s="191"/>
      <c r="DU417" s="191"/>
      <c r="DV417" s="191"/>
      <c r="DW417" s="191"/>
      <c r="DX417" s="191"/>
      <c r="DY417" s="191"/>
      <c r="DZ417" s="191"/>
      <c r="EA417" s="191"/>
      <c r="EB417" s="191"/>
      <c r="EC417" s="191"/>
      <c r="ED417" s="191"/>
    </row>
    <row r="418" spans="1:134">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c r="BM418" s="191"/>
      <c r="BN418" s="191"/>
      <c r="BO418" s="191"/>
      <c r="BP418" s="191"/>
      <c r="BQ418" s="191"/>
      <c r="BR418" s="191"/>
      <c r="BS418" s="191"/>
      <c r="BT418" s="191"/>
      <c r="BU418" s="191"/>
      <c r="BV418" s="191"/>
      <c r="BW418" s="191"/>
      <c r="BX418" s="191"/>
      <c r="BY418" s="191"/>
      <c r="BZ418" s="191"/>
      <c r="CA418" s="191"/>
      <c r="CB418" s="191"/>
      <c r="CC418" s="191"/>
      <c r="CD418" s="191"/>
      <c r="CE418" s="191"/>
      <c r="CF418" s="191"/>
      <c r="CG418" s="191"/>
      <c r="CH418" s="191"/>
      <c r="CI418" s="191"/>
      <c r="CJ418" s="191"/>
      <c r="CK418" s="191"/>
      <c r="CL418" s="191"/>
      <c r="CM418" s="191"/>
      <c r="CN418" s="191"/>
      <c r="CO418" s="191"/>
      <c r="CP418" s="191"/>
      <c r="CQ418" s="191"/>
      <c r="CR418" s="191"/>
      <c r="CS418" s="191"/>
      <c r="CT418" s="191"/>
      <c r="CU418" s="191"/>
      <c r="CV418" s="191"/>
      <c r="CW418" s="191"/>
      <c r="CX418" s="191"/>
      <c r="CY418" s="191"/>
      <c r="CZ418" s="191"/>
      <c r="DA418" s="191"/>
      <c r="DB418" s="191"/>
      <c r="DC418" s="191"/>
      <c r="DD418" s="191"/>
      <c r="DE418" s="191"/>
      <c r="DF418" s="191"/>
      <c r="DG418" s="191"/>
      <c r="DH418" s="191"/>
      <c r="DI418" s="191"/>
      <c r="DJ418" s="191"/>
      <c r="DK418" s="191"/>
      <c r="DL418" s="191"/>
      <c r="DM418" s="191"/>
      <c r="DN418" s="191"/>
      <c r="DO418" s="191"/>
      <c r="DP418" s="191"/>
      <c r="DQ418" s="191"/>
      <c r="DR418" s="191"/>
      <c r="DS418" s="191"/>
      <c r="DT418" s="191"/>
      <c r="DU418" s="191"/>
      <c r="DV418" s="191"/>
      <c r="DW418" s="191"/>
      <c r="DX418" s="191"/>
      <c r="DY418" s="191"/>
      <c r="DZ418" s="191"/>
      <c r="EA418" s="191"/>
      <c r="EB418" s="191"/>
      <c r="EC418" s="191"/>
      <c r="ED418" s="191"/>
    </row>
    <row r="419" spans="1:134">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c r="BM419" s="191"/>
      <c r="BN419" s="191"/>
      <c r="BO419" s="191"/>
      <c r="BP419" s="191"/>
      <c r="BQ419" s="191"/>
      <c r="BR419" s="191"/>
      <c r="BS419" s="191"/>
      <c r="BT419" s="191"/>
      <c r="BU419" s="191"/>
      <c r="BV419" s="191"/>
      <c r="BW419" s="191"/>
      <c r="BX419" s="191"/>
      <c r="BY419" s="191"/>
      <c r="BZ419" s="191"/>
      <c r="CA419" s="191"/>
      <c r="CB419" s="191"/>
      <c r="CC419" s="191"/>
      <c r="CD419" s="191"/>
      <c r="CE419" s="191"/>
      <c r="CF419" s="191"/>
      <c r="CG419" s="191"/>
      <c r="CH419" s="191"/>
      <c r="CI419" s="191"/>
      <c r="CJ419" s="191"/>
      <c r="CK419" s="191"/>
      <c r="CL419" s="191"/>
      <c r="CM419" s="191"/>
      <c r="CN419" s="191"/>
      <c r="CO419" s="191"/>
      <c r="CP419" s="191"/>
      <c r="CQ419" s="191"/>
      <c r="CR419" s="191"/>
      <c r="CS419" s="191"/>
      <c r="CT419" s="191"/>
      <c r="CU419" s="191"/>
      <c r="CV419" s="191"/>
      <c r="CW419" s="191"/>
      <c r="CX419" s="191"/>
      <c r="CY419" s="191"/>
      <c r="CZ419" s="191"/>
      <c r="DA419" s="191"/>
      <c r="DB419" s="191"/>
      <c r="DC419" s="191"/>
      <c r="DD419" s="191"/>
      <c r="DE419" s="191"/>
      <c r="DF419" s="191"/>
      <c r="DG419" s="191"/>
      <c r="DH419" s="191"/>
      <c r="DI419" s="191"/>
      <c r="DJ419" s="191"/>
      <c r="DK419" s="191"/>
      <c r="DL419" s="191"/>
      <c r="DM419" s="191"/>
      <c r="DN419" s="191"/>
      <c r="DO419" s="191"/>
      <c r="DP419" s="191"/>
      <c r="DQ419" s="191"/>
      <c r="DR419" s="191"/>
      <c r="DS419" s="191"/>
      <c r="DT419" s="191"/>
      <c r="DU419" s="191"/>
      <c r="DV419" s="191"/>
      <c r="DW419" s="191"/>
      <c r="DX419" s="191"/>
      <c r="DY419" s="191"/>
      <c r="DZ419" s="191"/>
      <c r="EA419" s="191"/>
      <c r="EB419" s="191"/>
      <c r="EC419" s="191"/>
      <c r="ED419" s="191"/>
    </row>
    <row r="420" spans="1:134">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c r="BM420" s="191"/>
      <c r="BN420" s="191"/>
      <c r="BO420" s="191"/>
      <c r="BP420" s="191"/>
      <c r="BQ420" s="191"/>
      <c r="BR420" s="191"/>
      <c r="BS420" s="191"/>
      <c r="BT420" s="191"/>
      <c r="BU420" s="191"/>
      <c r="BV420" s="191"/>
      <c r="BW420" s="191"/>
      <c r="BX420" s="191"/>
      <c r="BY420" s="191"/>
      <c r="BZ420" s="191"/>
      <c r="CA420" s="191"/>
      <c r="CB420" s="191"/>
      <c r="CC420" s="191"/>
      <c r="CD420" s="191"/>
      <c r="CE420" s="191"/>
      <c r="CF420" s="191"/>
      <c r="CG420" s="191"/>
      <c r="CH420" s="191"/>
      <c r="CI420" s="191"/>
      <c r="CJ420" s="191"/>
      <c r="CK420" s="191"/>
      <c r="CL420" s="191"/>
      <c r="CM420" s="191"/>
      <c r="CN420" s="191"/>
      <c r="CO420" s="191"/>
      <c r="CP420" s="191"/>
      <c r="CQ420" s="191"/>
      <c r="CR420" s="191"/>
      <c r="CS420" s="191"/>
      <c r="CT420" s="191"/>
      <c r="CU420" s="191"/>
      <c r="CV420" s="191"/>
      <c r="CW420" s="191"/>
      <c r="CX420" s="191"/>
      <c r="CY420" s="191"/>
      <c r="CZ420" s="191"/>
      <c r="DA420" s="191"/>
      <c r="DB420" s="191"/>
      <c r="DC420" s="191"/>
      <c r="DD420" s="191"/>
      <c r="DE420" s="191"/>
      <c r="DF420" s="191"/>
      <c r="DG420" s="191"/>
      <c r="DH420" s="191"/>
      <c r="DI420" s="191"/>
      <c r="DJ420" s="191"/>
      <c r="DK420" s="191"/>
      <c r="DL420" s="191"/>
      <c r="DM420" s="191"/>
      <c r="DN420" s="191"/>
      <c r="DO420" s="191"/>
      <c r="DP420" s="191"/>
      <c r="DQ420" s="191"/>
      <c r="DR420" s="191"/>
      <c r="DS420" s="191"/>
      <c r="DT420" s="191"/>
      <c r="DU420" s="191"/>
      <c r="DV420" s="191"/>
      <c r="DW420" s="191"/>
      <c r="DX420" s="191"/>
      <c r="DY420" s="191"/>
      <c r="DZ420" s="191"/>
      <c r="EA420" s="191"/>
      <c r="EB420" s="191"/>
      <c r="EC420" s="191"/>
      <c r="ED420" s="191"/>
    </row>
    <row r="421" spans="1:134">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c r="BM421" s="191"/>
      <c r="BN421" s="191"/>
      <c r="BO421" s="191"/>
      <c r="BP421" s="191"/>
      <c r="BQ421" s="191"/>
      <c r="BR421" s="191"/>
      <c r="BS421" s="191"/>
      <c r="BT421" s="191"/>
      <c r="BU421" s="191"/>
      <c r="BV421" s="191"/>
      <c r="BW421" s="191"/>
      <c r="BX421" s="191"/>
      <c r="BY421" s="191"/>
      <c r="BZ421" s="191"/>
      <c r="CA421" s="191"/>
      <c r="CB421" s="191"/>
      <c r="CC421" s="191"/>
      <c r="CD421" s="191"/>
      <c r="CE421" s="191"/>
      <c r="CF421" s="191"/>
      <c r="CG421" s="191"/>
      <c r="CH421" s="191"/>
      <c r="CI421" s="191"/>
      <c r="CJ421" s="191"/>
      <c r="CK421" s="191"/>
      <c r="CL421" s="191"/>
      <c r="CM421" s="191"/>
      <c r="CN421" s="191"/>
      <c r="CO421" s="191"/>
      <c r="CP421" s="191"/>
      <c r="CQ421" s="191"/>
      <c r="CR421" s="191"/>
      <c r="CS421" s="191"/>
      <c r="CT421" s="191"/>
      <c r="CU421" s="191"/>
      <c r="CV421" s="191"/>
      <c r="CW421" s="191"/>
      <c r="CX421" s="191"/>
      <c r="CY421" s="191"/>
      <c r="CZ421" s="191"/>
      <c r="DA421" s="191"/>
      <c r="DB421" s="191"/>
      <c r="DC421" s="191"/>
      <c r="DD421" s="191"/>
      <c r="DE421" s="191"/>
      <c r="DF421" s="191"/>
      <c r="DG421" s="191"/>
      <c r="DH421" s="191"/>
      <c r="DI421" s="191"/>
      <c r="DJ421" s="191"/>
      <c r="DK421" s="191"/>
      <c r="DL421" s="191"/>
      <c r="DM421" s="191"/>
      <c r="DN421" s="191"/>
      <c r="DO421" s="191"/>
      <c r="DP421" s="191"/>
      <c r="DQ421" s="191"/>
      <c r="DR421" s="191"/>
      <c r="DS421" s="191"/>
      <c r="DT421" s="191"/>
      <c r="DU421" s="191"/>
      <c r="DV421" s="191"/>
      <c r="DW421" s="191"/>
      <c r="DX421" s="191"/>
      <c r="DY421" s="191"/>
      <c r="DZ421" s="191"/>
      <c r="EA421" s="191"/>
      <c r="EB421" s="191"/>
      <c r="EC421" s="191"/>
      <c r="ED421" s="191"/>
    </row>
    <row r="422" spans="1:134">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c r="BM422" s="191"/>
      <c r="BN422" s="191"/>
      <c r="BO422" s="191"/>
      <c r="BP422" s="191"/>
      <c r="BQ422" s="191"/>
      <c r="BR422" s="191"/>
      <c r="BS422" s="191"/>
      <c r="BT422" s="191"/>
      <c r="BU422" s="191"/>
      <c r="BV422" s="191"/>
      <c r="BW422" s="191"/>
      <c r="BX422" s="191"/>
      <c r="BY422" s="191"/>
      <c r="BZ422" s="191"/>
      <c r="CA422" s="191"/>
      <c r="CB422" s="191"/>
      <c r="CC422" s="191"/>
      <c r="CD422" s="191"/>
      <c r="CE422" s="191"/>
      <c r="CF422" s="191"/>
      <c r="CG422" s="191"/>
      <c r="CH422" s="191"/>
      <c r="CI422" s="191"/>
      <c r="CJ422" s="191"/>
      <c r="CK422" s="191"/>
      <c r="CL422" s="191"/>
      <c r="CM422" s="191"/>
      <c r="CN422" s="191"/>
      <c r="CO422" s="191"/>
      <c r="CP422" s="191"/>
      <c r="CQ422" s="191"/>
      <c r="CR422" s="191"/>
      <c r="CS422" s="191"/>
      <c r="CT422" s="191"/>
      <c r="CU422" s="191"/>
      <c r="CV422" s="191"/>
      <c r="CW422" s="191"/>
      <c r="CX422" s="191"/>
      <c r="CY422" s="191"/>
      <c r="CZ422" s="191"/>
      <c r="DA422" s="191"/>
      <c r="DB422" s="191"/>
      <c r="DC422" s="191"/>
      <c r="DD422" s="191"/>
      <c r="DE422" s="191"/>
      <c r="DF422" s="191"/>
      <c r="DG422" s="191"/>
      <c r="DH422" s="191"/>
      <c r="DI422" s="191"/>
      <c r="DJ422" s="191"/>
      <c r="DK422" s="191"/>
      <c r="DL422" s="191"/>
      <c r="DM422" s="191"/>
      <c r="DN422" s="191"/>
      <c r="DO422" s="191"/>
      <c r="DP422" s="191"/>
      <c r="DQ422" s="191"/>
      <c r="DR422" s="191"/>
      <c r="DS422" s="191"/>
      <c r="DT422" s="191"/>
      <c r="DU422" s="191"/>
      <c r="DV422" s="191"/>
      <c r="DW422" s="191"/>
      <c r="DX422" s="191"/>
      <c r="DY422" s="191"/>
      <c r="DZ422" s="191"/>
      <c r="EA422" s="191"/>
      <c r="EB422" s="191"/>
      <c r="EC422" s="191"/>
      <c r="ED422" s="191"/>
    </row>
    <row r="423" spans="1:134">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191"/>
      <c r="DF423" s="191"/>
      <c r="DG423" s="191"/>
      <c r="DH423" s="191"/>
      <c r="DI423" s="191"/>
      <c r="DJ423" s="191"/>
      <c r="DK423" s="191"/>
      <c r="DL423" s="191"/>
      <c r="DM423" s="191"/>
      <c r="DN423" s="191"/>
      <c r="DO423" s="191"/>
      <c r="DP423" s="191"/>
      <c r="DQ423" s="191"/>
      <c r="DR423" s="191"/>
      <c r="DS423" s="191"/>
      <c r="DT423" s="191"/>
      <c r="DU423" s="191"/>
      <c r="DV423" s="191"/>
      <c r="DW423" s="191"/>
      <c r="DX423" s="191"/>
      <c r="DY423" s="191"/>
      <c r="DZ423" s="191"/>
      <c r="EA423" s="191"/>
      <c r="EB423" s="191"/>
      <c r="EC423" s="191"/>
      <c r="ED423" s="191"/>
    </row>
    <row r="424" spans="1:134">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c r="BM424" s="191"/>
      <c r="BN424" s="191"/>
      <c r="BO424" s="191"/>
      <c r="BP424" s="191"/>
      <c r="BQ424" s="191"/>
      <c r="BR424" s="191"/>
      <c r="BS424" s="191"/>
      <c r="BT424" s="191"/>
      <c r="BU424" s="191"/>
      <c r="BV424" s="191"/>
      <c r="BW424" s="191"/>
      <c r="BX424" s="191"/>
      <c r="BY424" s="191"/>
      <c r="BZ424" s="191"/>
      <c r="CA424" s="191"/>
      <c r="CB424" s="191"/>
      <c r="CC424" s="191"/>
      <c r="CD424" s="191"/>
      <c r="CE424" s="191"/>
      <c r="CF424" s="191"/>
      <c r="CG424" s="191"/>
      <c r="CH424" s="191"/>
      <c r="CI424" s="191"/>
      <c r="CJ424" s="191"/>
      <c r="CK424" s="191"/>
      <c r="CL424" s="191"/>
      <c r="CM424" s="191"/>
      <c r="CN424" s="191"/>
      <c r="CO424" s="191"/>
      <c r="CP424" s="191"/>
      <c r="CQ424" s="191"/>
      <c r="CR424" s="191"/>
      <c r="CS424" s="191"/>
      <c r="CT424" s="191"/>
      <c r="CU424" s="191"/>
      <c r="CV424" s="191"/>
      <c r="CW424" s="191"/>
      <c r="CX424" s="191"/>
      <c r="CY424" s="191"/>
      <c r="CZ424" s="191"/>
      <c r="DA424" s="191"/>
      <c r="DB424" s="191"/>
      <c r="DC424" s="191"/>
      <c r="DD424" s="191"/>
      <c r="DE424" s="191"/>
      <c r="DF424" s="191"/>
      <c r="DG424" s="191"/>
      <c r="DH424" s="191"/>
      <c r="DI424" s="191"/>
      <c r="DJ424" s="191"/>
      <c r="DK424" s="191"/>
      <c r="DL424" s="191"/>
      <c r="DM424" s="191"/>
      <c r="DN424" s="191"/>
      <c r="DO424" s="191"/>
      <c r="DP424" s="191"/>
      <c r="DQ424" s="191"/>
      <c r="DR424" s="191"/>
      <c r="DS424" s="191"/>
      <c r="DT424" s="191"/>
      <c r="DU424" s="191"/>
      <c r="DV424" s="191"/>
      <c r="DW424" s="191"/>
      <c r="DX424" s="191"/>
      <c r="DY424" s="191"/>
      <c r="DZ424" s="191"/>
      <c r="EA424" s="191"/>
      <c r="EB424" s="191"/>
      <c r="EC424" s="191"/>
      <c r="ED424" s="191"/>
    </row>
    <row r="425" spans="1:134">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c r="BM425" s="191"/>
      <c r="BN425" s="191"/>
      <c r="BO425" s="191"/>
      <c r="BP425" s="191"/>
      <c r="BQ425" s="191"/>
      <c r="BR425" s="191"/>
      <c r="BS425" s="191"/>
      <c r="BT425" s="191"/>
      <c r="BU425" s="191"/>
      <c r="BV425" s="191"/>
      <c r="BW425" s="191"/>
      <c r="BX425" s="191"/>
      <c r="BY425" s="191"/>
      <c r="BZ425" s="191"/>
      <c r="CA425" s="191"/>
      <c r="CB425" s="191"/>
      <c r="CC425" s="191"/>
      <c r="CD425" s="191"/>
      <c r="CE425" s="191"/>
      <c r="CF425" s="191"/>
      <c r="CG425" s="191"/>
      <c r="CH425" s="191"/>
      <c r="CI425" s="191"/>
      <c r="CJ425" s="191"/>
      <c r="CK425" s="191"/>
      <c r="CL425" s="191"/>
      <c r="CM425" s="191"/>
      <c r="CN425" s="191"/>
      <c r="CO425" s="191"/>
      <c r="CP425" s="191"/>
      <c r="CQ425" s="191"/>
      <c r="CR425" s="191"/>
      <c r="CS425" s="191"/>
      <c r="CT425" s="191"/>
      <c r="CU425" s="191"/>
      <c r="CV425" s="191"/>
      <c r="CW425" s="191"/>
      <c r="CX425" s="191"/>
      <c r="CY425" s="191"/>
      <c r="CZ425" s="191"/>
      <c r="DA425" s="191"/>
      <c r="DB425" s="191"/>
      <c r="DC425" s="191"/>
      <c r="DD425" s="191"/>
      <c r="DE425" s="191"/>
      <c r="DF425" s="191"/>
      <c r="DG425" s="191"/>
      <c r="DH425" s="191"/>
      <c r="DI425" s="191"/>
      <c r="DJ425" s="191"/>
      <c r="DK425" s="191"/>
      <c r="DL425" s="191"/>
      <c r="DM425" s="191"/>
      <c r="DN425" s="191"/>
      <c r="DO425" s="191"/>
      <c r="DP425" s="191"/>
      <c r="DQ425" s="191"/>
      <c r="DR425" s="191"/>
      <c r="DS425" s="191"/>
      <c r="DT425" s="191"/>
      <c r="DU425" s="191"/>
      <c r="DV425" s="191"/>
      <c r="DW425" s="191"/>
      <c r="DX425" s="191"/>
      <c r="DY425" s="191"/>
      <c r="DZ425" s="191"/>
      <c r="EA425" s="191"/>
      <c r="EB425" s="191"/>
      <c r="EC425" s="191"/>
      <c r="ED425" s="191"/>
    </row>
    <row r="426" spans="1:134">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c r="BM426" s="191"/>
      <c r="BN426" s="191"/>
      <c r="BO426" s="191"/>
      <c r="BP426" s="191"/>
      <c r="BQ426" s="191"/>
      <c r="BR426" s="191"/>
      <c r="BS426" s="191"/>
      <c r="BT426" s="191"/>
      <c r="BU426" s="191"/>
      <c r="BV426" s="191"/>
      <c r="BW426" s="191"/>
      <c r="BX426" s="191"/>
      <c r="BY426" s="191"/>
      <c r="BZ426" s="191"/>
      <c r="CA426" s="191"/>
      <c r="CB426" s="191"/>
      <c r="CC426" s="191"/>
      <c r="CD426" s="191"/>
      <c r="CE426" s="191"/>
      <c r="CF426" s="191"/>
      <c r="CG426" s="191"/>
      <c r="CH426" s="191"/>
      <c r="CI426" s="191"/>
      <c r="CJ426" s="191"/>
      <c r="CK426" s="191"/>
      <c r="CL426" s="191"/>
      <c r="CM426" s="191"/>
      <c r="CN426" s="191"/>
      <c r="CO426" s="191"/>
      <c r="CP426" s="191"/>
      <c r="CQ426" s="191"/>
      <c r="CR426" s="191"/>
      <c r="CS426" s="191"/>
      <c r="CT426" s="191"/>
      <c r="CU426" s="191"/>
      <c r="CV426" s="191"/>
      <c r="CW426" s="191"/>
      <c r="CX426" s="191"/>
      <c r="CY426" s="191"/>
      <c r="CZ426" s="191"/>
      <c r="DA426" s="191"/>
      <c r="DB426" s="191"/>
      <c r="DC426" s="191"/>
      <c r="DD426" s="191"/>
      <c r="DE426" s="191"/>
      <c r="DF426" s="191"/>
      <c r="DG426" s="191"/>
      <c r="DH426" s="191"/>
      <c r="DI426" s="191"/>
      <c r="DJ426" s="191"/>
      <c r="DK426" s="191"/>
      <c r="DL426" s="191"/>
      <c r="DM426" s="191"/>
      <c r="DN426" s="191"/>
      <c r="DO426" s="191"/>
      <c r="DP426" s="191"/>
      <c r="DQ426" s="191"/>
      <c r="DR426" s="191"/>
      <c r="DS426" s="191"/>
      <c r="DT426" s="191"/>
      <c r="DU426" s="191"/>
      <c r="DV426" s="191"/>
      <c r="DW426" s="191"/>
      <c r="DX426" s="191"/>
      <c r="DY426" s="191"/>
      <c r="DZ426" s="191"/>
      <c r="EA426" s="191"/>
      <c r="EB426" s="191"/>
      <c r="EC426" s="191"/>
      <c r="ED426" s="191"/>
    </row>
    <row r="427" spans="1:134">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c r="BM427" s="191"/>
      <c r="BN427" s="191"/>
      <c r="BO427" s="191"/>
      <c r="BP427" s="191"/>
      <c r="BQ427" s="191"/>
      <c r="BR427" s="191"/>
      <c r="BS427" s="191"/>
      <c r="BT427" s="191"/>
      <c r="BU427" s="191"/>
      <c r="BV427" s="191"/>
      <c r="BW427" s="191"/>
      <c r="BX427" s="191"/>
      <c r="BY427" s="191"/>
      <c r="BZ427" s="191"/>
      <c r="CA427" s="191"/>
      <c r="CB427" s="191"/>
      <c r="CC427" s="191"/>
      <c r="CD427" s="191"/>
      <c r="CE427" s="191"/>
      <c r="CF427" s="191"/>
      <c r="CG427" s="191"/>
      <c r="CH427" s="191"/>
      <c r="CI427" s="191"/>
      <c r="CJ427" s="191"/>
      <c r="CK427" s="191"/>
      <c r="CL427" s="191"/>
      <c r="CM427" s="191"/>
      <c r="CN427" s="191"/>
      <c r="CO427" s="191"/>
      <c r="CP427" s="191"/>
      <c r="CQ427" s="191"/>
      <c r="CR427" s="191"/>
      <c r="CS427" s="191"/>
      <c r="CT427" s="191"/>
      <c r="CU427" s="191"/>
      <c r="CV427" s="191"/>
      <c r="CW427" s="191"/>
      <c r="CX427" s="191"/>
      <c r="CY427" s="191"/>
      <c r="CZ427" s="191"/>
      <c r="DA427" s="191"/>
      <c r="DB427" s="191"/>
      <c r="DC427" s="191"/>
      <c r="DD427" s="191"/>
      <c r="DE427" s="191"/>
      <c r="DF427" s="191"/>
      <c r="DG427" s="191"/>
      <c r="DH427" s="191"/>
      <c r="DI427" s="191"/>
      <c r="DJ427" s="191"/>
      <c r="DK427" s="191"/>
      <c r="DL427" s="191"/>
      <c r="DM427" s="191"/>
      <c r="DN427" s="191"/>
      <c r="DO427" s="191"/>
      <c r="DP427" s="191"/>
      <c r="DQ427" s="191"/>
      <c r="DR427" s="191"/>
      <c r="DS427" s="191"/>
      <c r="DT427" s="191"/>
      <c r="DU427" s="191"/>
      <c r="DV427" s="191"/>
      <c r="DW427" s="191"/>
      <c r="DX427" s="191"/>
      <c r="DY427" s="191"/>
      <c r="DZ427" s="191"/>
      <c r="EA427" s="191"/>
      <c r="EB427" s="191"/>
      <c r="EC427" s="191"/>
      <c r="ED427" s="191"/>
    </row>
    <row r="428" spans="1:134">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c r="BM428" s="191"/>
      <c r="BN428" s="191"/>
      <c r="BO428" s="191"/>
      <c r="BP428" s="191"/>
      <c r="BQ428" s="191"/>
      <c r="BR428" s="191"/>
      <c r="BS428" s="191"/>
      <c r="BT428" s="191"/>
      <c r="BU428" s="191"/>
      <c r="BV428" s="191"/>
      <c r="BW428" s="191"/>
      <c r="BX428" s="191"/>
      <c r="BY428" s="191"/>
      <c r="BZ428" s="191"/>
      <c r="CA428" s="191"/>
      <c r="CB428" s="191"/>
      <c r="CC428" s="191"/>
      <c r="CD428" s="191"/>
      <c r="CE428" s="191"/>
      <c r="CF428" s="191"/>
      <c r="CG428" s="191"/>
      <c r="CH428" s="191"/>
      <c r="CI428" s="191"/>
      <c r="CJ428" s="191"/>
      <c r="CK428" s="191"/>
      <c r="CL428" s="191"/>
      <c r="CM428" s="191"/>
      <c r="CN428" s="191"/>
      <c r="CO428" s="191"/>
      <c r="CP428" s="191"/>
      <c r="CQ428" s="191"/>
      <c r="CR428" s="191"/>
      <c r="CS428" s="191"/>
      <c r="CT428" s="191"/>
      <c r="CU428" s="191"/>
      <c r="CV428" s="191"/>
      <c r="CW428" s="191"/>
      <c r="CX428" s="191"/>
      <c r="CY428" s="191"/>
      <c r="CZ428" s="191"/>
      <c r="DA428" s="191"/>
      <c r="DB428" s="191"/>
      <c r="DC428" s="191"/>
      <c r="DD428" s="191"/>
      <c r="DE428" s="191"/>
      <c r="DF428" s="191"/>
      <c r="DG428" s="191"/>
      <c r="DH428" s="191"/>
      <c r="DI428" s="191"/>
      <c r="DJ428" s="191"/>
      <c r="DK428" s="191"/>
      <c r="DL428" s="191"/>
      <c r="DM428" s="191"/>
      <c r="DN428" s="191"/>
      <c r="DO428" s="191"/>
      <c r="DP428" s="191"/>
      <c r="DQ428" s="191"/>
      <c r="DR428" s="191"/>
      <c r="DS428" s="191"/>
      <c r="DT428" s="191"/>
      <c r="DU428" s="191"/>
      <c r="DV428" s="191"/>
      <c r="DW428" s="191"/>
      <c r="DX428" s="191"/>
      <c r="DY428" s="191"/>
      <c r="DZ428" s="191"/>
      <c r="EA428" s="191"/>
      <c r="EB428" s="191"/>
      <c r="EC428" s="191"/>
      <c r="ED428" s="191"/>
    </row>
    <row r="429" spans="1:134">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c r="BM429" s="191"/>
      <c r="BN429" s="191"/>
      <c r="BO429" s="191"/>
      <c r="BP429" s="191"/>
      <c r="BQ429" s="191"/>
      <c r="BR429" s="191"/>
      <c r="BS429" s="191"/>
      <c r="BT429" s="191"/>
      <c r="BU429" s="191"/>
      <c r="BV429" s="191"/>
      <c r="BW429" s="191"/>
      <c r="BX429" s="191"/>
      <c r="BY429" s="191"/>
      <c r="BZ429" s="191"/>
      <c r="CA429" s="191"/>
      <c r="CB429" s="191"/>
      <c r="CC429" s="191"/>
      <c r="CD429" s="191"/>
      <c r="CE429" s="191"/>
      <c r="CF429" s="191"/>
      <c r="CG429" s="191"/>
      <c r="CH429" s="191"/>
      <c r="CI429" s="191"/>
      <c r="CJ429" s="191"/>
      <c r="CK429" s="191"/>
      <c r="CL429" s="191"/>
      <c r="CM429" s="191"/>
      <c r="CN429" s="191"/>
      <c r="CO429" s="191"/>
      <c r="CP429" s="191"/>
      <c r="CQ429" s="191"/>
      <c r="CR429" s="191"/>
      <c r="CS429" s="191"/>
      <c r="CT429" s="191"/>
      <c r="CU429" s="191"/>
      <c r="CV429" s="191"/>
      <c r="CW429" s="191"/>
      <c r="CX429" s="191"/>
      <c r="CY429" s="191"/>
      <c r="CZ429" s="191"/>
      <c r="DA429" s="191"/>
      <c r="DB429" s="191"/>
      <c r="DC429" s="191"/>
      <c r="DD429" s="191"/>
      <c r="DE429" s="191"/>
      <c r="DF429" s="191"/>
      <c r="DG429" s="191"/>
      <c r="DH429" s="191"/>
      <c r="DI429" s="191"/>
      <c r="DJ429" s="191"/>
      <c r="DK429" s="191"/>
      <c r="DL429" s="191"/>
      <c r="DM429" s="191"/>
      <c r="DN429" s="191"/>
      <c r="DO429" s="191"/>
      <c r="DP429" s="191"/>
      <c r="DQ429" s="191"/>
      <c r="DR429" s="191"/>
      <c r="DS429" s="191"/>
      <c r="DT429" s="191"/>
      <c r="DU429" s="191"/>
      <c r="DV429" s="191"/>
      <c r="DW429" s="191"/>
      <c r="DX429" s="191"/>
      <c r="DY429" s="191"/>
      <c r="DZ429" s="191"/>
      <c r="EA429" s="191"/>
      <c r="EB429" s="191"/>
      <c r="EC429" s="191"/>
      <c r="ED429" s="191"/>
    </row>
    <row r="430" spans="1:134">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row>
    <row r="431" spans="1:134">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c r="BM431" s="191"/>
      <c r="BN431" s="191"/>
      <c r="BO431" s="191"/>
      <c r="BP431" s="191"/>
      <c r="BQ431" s="191"/>
      <c r="BR431" s="191"/>
      <c r="BS431" s="191"/>
      <c r="BT431" s="191"/>
      <c r="BU431" s="191"/>
      <c r="BV431" s="191"/>
      <c r="BW431" s="191"/>
      <c r="BX431" s="191"/>
      <c r="BY431" s="191"/>
      <c r="BZ431" s="191"/>
      <c r="CA431" s="191"/>
      <c r="CB431" s="191"/>
      <c r="CC431" s="191"/>
      <c r="CD431" s="191"/>
      <c r="CE431" s="191"/>
      <c r="CF431" s="191"/>
      <c r="CG431" s="191"/>
      <c r="CH431" s="191"/>
      <c r="CI431" s="191"/>
      <c r="CJ431" s="191"/>
      <c r="CK431" s="191"/>
      <c r="CL431" s="191"/>
      <c r="CM431" s="191"/>
      <c r="CN431" s="191"/>
      <c r="CO431" s="191"/>
      <c r="CP431" s="191"/>
      <c r="CQ431" s="191"/>
      <c r="CR431" s="191"/>
      <c r="CS431" s="191"/>
      <c r="CT431" s="191"/>
      <c r="CU431" s="191"/>
      <c r="CV431" s="191"/>
      <c r="CW431" s="191"/>
      <c r="CX431" s="191"/>
      <c r="CY431" s="191"/>
      <c r="CZ431" s="191"/>
      <c r="DA431" s="191"/>
      <c r="DB431" s="191"/>
      <c r="DC431" s="191"/>
      <c r="DD431" s="191"/>
      <c r="DE431" s="191"/>
      <c r="DF431" s="191"/>
      <c r="DG431" s="191"/>
      <c r="DH431" s="191"/>
      <c r="DI431" s="191"/>
      <c r="DJ431" s="191"/>
      <c r="DK431" s="191"/>
      <c r="DL431" s="191"/>
      <c r="DM431" s="191"/>
      <c r="DN431" s="191"/>
      <c r="DO431" s="191"/>
      <c r="DP431" s="191"/>
      <c r="DQ431" s="191"/>
      <c r="DR431" s="191"/>
      <c r="DS431" s="191"/>
      <c r="DT431" s="191"/>
      <c r="DU431" s="191"/>
      <c r="DV431" s="191"/>
      <c r="DW431" s="191"/>
      <c r="DX431" s="191"/>
      <c r="DY431" s="191"/>
      <c r="DZ431" s="191"/>
      <c r="EA431" s="191"/>
      <c r="EB431" s="191"/>
      <c r="EC431" s="191"/>
      <c r="ED431" s="191"/>
    </row>
    <row r="432" spans="1:134">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c r="BM432" s="191"/>
      <c r="BN432" s="191"/>
      <c r="BO432" s="191"/>
      <c r="BP432" s="191"/>
      <c r="BQ432" s="191"/>
      <c r="BR432" s="191"/>
      <c r="BS432" s="191"/>
      <c r="BT432" s="191"/>
      <c r="BU432" s="191"/>
      <c r="BV432" s="191"/>
      <c r="BW432" s="191"/>
      <c r="BX432" s="191"/>
      <c r="BY432" s="191"/>
      <c r="BZ432" s="191"/>
      <c r="CA432" s="191"/>
      <c r="CB432" s="191"/>
      <c r="CC432" s="191"/>
      <c r="CD432" s="191"/>
      <c r="CE432" s="191"/>
      <c r="CF432" s="191"/>
      <c r="CG432" s="191"/>
      <c r="CH432" s="191"/>
      <c r="CI432" s="191"/>
      <c r="CJ432" s="191"/>
      <c r="CK432" s="191"/>
      <c r="CL432" s="191"/>
      <c r="CM432" s="191"/>
      <c r="CN432" s="191"/>
      <c r="CO432" s="191"/>
      <c r="CP432" s="191"/>
      <c r="CQ432" s="191"/>
      <c r="CR432" s="191"/>
      <c r="CS432" s="191"/>
      <c r="CT432" s="191"/>
      <c r="CU432" s="191"/>
      <c r="CV432" s="191"/>
      <c r="CW432" s="191"/>
      <c r="CX432" s="191"/>
      <c r="CY432" s="191"/>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1"/>
      <c r="DX432" s="191"/>
      <c r="DY432" s="191"/>
      <c r="DZ432" s="191"/>
      <c r="EA432" s="191"/>
      <c r="EB432" s="191"/>
      <c r="EC432" s="191"/>
      <c r="ED432" s="191"/>
    </row>
    <row r="433" spans="1:134">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c r="BM433" s="191"/>
      <c r="BN433" s="191"/>
      <c r="BO433" s="191"/>
      <c r="BP433" s="191"/>
      <c r="BQ433" s="191"/>
      <c r="BR433" s="191"/>
      <c r="BS433" s="191"/>
      <c r="BT433" s="191"/>
      <c r="BU433" s="191"/>
      <c r="BV433" s="191"/>
      <c r="BW433" s="191"/>
      <c r="BX433" s="191"/>
      <c r="BY433" s="191"/>
      <c r="BZ433" s="191"/>
      <c r="CA433" s="191"/>
      <c r="CB433" s="191"/>
      <c r="CC433" s="191"/>
      <c r="CD433" s="191"/>
      <c r="CE433" s="191"/>
      <c r="CF433" s="191"/>
      <c r="CG433" s="191"/>
      <c r="CH433" s="191"/>
      <c r="CI433" s="191"/>
      <c r="CJ433" s="191"/>
      <c r="CK433" s="191"/>
      <c r="CL433" s="191"/>
      <c r="CM433" s="191"/>
      <c r="CN433" s="191"/>
      <c r="CO433" s="191"/>
      <c r="CP433" s="191"/>
      <c r="CQ433" s="191"/>
      <c r="CR433" s="191"/>
      <c r="CS433" s="191"/>
      <c r="CT433" s="191"/>
      <c r="CU433" s="191"/>
      <c r="CV433" s="191"/>
      <c r="CW433" s="191"/>
      <c r="CX433" s="191"/>
      <c r="CY433" s="191"/>
      <c r="CZ433" s="191"/>
      <c r="DA433" s="191"/>
      <c r="DB433" s="191"/>
      <c r="DC433" s="191"/>
      <c r="DD433" s="191"/>
      <c r="DE433" s="191"/>
      <c r="DF433" s="191"/>
      <c r="DG433" s="191"/>
      <c r="DH433" s="191"/>
      <c r="DI433" s="191"/>
      <c r="DJ433" s="191"/>
      <c r="DK433" s="191"/>
      <c r="DL433" s="191"/>
      <c r="DM433" s="191"/>
      <c r="DN433" s="191"/>
      <c r="DO433" s="191"/>
      <c r="DP433" s="191"/>
      <c r="DQ433" s="191"/>
      <c r="DR433" s="191"/>
      <c r="DS433" s="191"/>
      <c r="DT433" s="191"/>
      <c r="DU433" s="191"/>
      <c r="DV433" s="191"/>
      <c r="DW433" s="191"/>
      <c r="DX433" s="191"/>
      <c r="DY433" s="191"/>
      <c r="DZ433" s="191"/>
      <c r="EA433" s="191"/>
      <c r="EB433" s="191"/>
      <c r="EC433" s="191"/>
      <c r="ED433" s="191"/>
    </row>
    <row r="434" spans="1:134">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c r="BM434" s="191"/>
      <c r="BN434" s="191"/>
      <c r="BO434" s="191"/>
      <c r="BP434" s="191"/>
      <c r="BQ434" s="191"/>
      <c r="BR434" s="191"/>
      <c r="BS434" s="191"/>
      <c r="BT434" s="191"/>
      <c r="BU434" s="191"/>
      <c r="BV434" s="191"/>
      <c r="BW434" s="191"/>
      <c r="BX434" s="191"/>
      <c r="BY434" s="191"/>
      <c r="BZ434" s="191"/>
      <c r="CA434" s="191"/>
      <c r="CB434" s="191"/>
      <c r="CC434" s="191"/>
      <c r="CD434" s="191"/>
      <c r="CE434" s="191"/>
      <c r="CF434" s="191"/>
      <c r="CG434" s="191"/>
      <c r="CH434" s="191"/>
      <c r="CI434" s="191"/>
      <c r="CJ434" s="191"/>
      <c r="CK434" s="191"/>
      <c r="CL434" s="191"/>
      <c r="CM434" s="191"/>
      <c r="CN434" s="191"/>
      <c r="CO434" s="191"/>
      <c r="CP434" s="191"/>
      <c r="CQ434" s="191"/>
      <c r="CR434" s="191"/>
      <c r="CS434" s="191"/>
      <c r="CT434" s="191"/>
      <c r="CU434" s="191"/>
      <c r="CV434" s="191"/>
      <c r="CW434" s="191"/>
      <c r="CX434" s="191"/>
      <c r="CY434" s="191"/>
      <c r="CZ434" s="191"/>
      <c r="DA434" s="191"/>
      <c r="DB434" s="191"/>
      <c r="DC434" s="191"/>
      <c r="DD434" s="191"/>
      <c r="DE434" s="191"/>
      <c r="DF434" s="191"/>
      <c r="DG434" s="191"/>
      <c r="DH434" s="191"/>
      <c r="DI434" s="191"/>
      <c r="DJ434" s="191"/>
      <c r="DK434" s="191"/>
      <c r="DL434" s="191"/>
      <c r="DM434" s="191"/>
      <c r="DN434" s="191"/>
      <c r="DO434" s="191"/>
      <c r="DP434" s="191"/>
      <c r="DQ434" s="191"/>
      <c r="DR434" s="191"/>
      <c r="DS434" s="191"/>
      <c r="DT434" s="191"/>
      <c r="DU434" s="191"/>
      <c r="DV434" s="191"/>
      <c r="DW434" s="191"/>
      <c r="DX434" s="191"/>
      <c r="DY434" s="191"/>
      <c r="DZ434" s="191"/>
      <c r="EA434" s="191"/>
      <c r="EB434" s="191"/>
      <c r="EC434" s="191"/>
      <c r="ED434" s="191"/>
    </row>
    <row r="435" spans="1:134">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c r="BM435" s="191"/>
      <c r="BN435" s="191"/>
      <c r="BO435" s="191"/>
      <c r="BP435" s="191"/>
      <c r="BQ435" s="191"/>
      <c r="BR435" s="191"/>
      <c r="BS435" s="191"/>
      <c r="BT435" s="191"/>
      <c r="BU435" s="191"/>
      <c r="BV435" s="191"/>
      <c r="BW435" s="191"/>
      <c r="BX435" s="191"/>
      <c r="BY435" s="191"/>
      <c r="BZ435" s="191"/>
      <c r="CA435" s="191"/>
      <c r="CB435" s="191"/>
      <c r="CC435" s="191"/>
      <c r="CD435" s="191"/>
      <c r="CE435" s="191"/>
      <c r="CF435" s="191"/>
      <c r="CG435" s="191"/>
      <c r="CH435" s="191"/>
      <c r="CI435" s="191"/>
      <c r="CJ435" s="191"/>
      <c r="CK435" s="191"/>
      <c r="CL435" s="191"/>
      <c r="CM435" s="191"/>
      <c r="CN435" s="191"/>
      <c r="CO435" s="191"/>
      <c r="CP435" s="191"/>
      <c r="CQ435" s="191"/>
      <c r="CR435" s="191"/>
      <c r="CS435" s="191"/>
      <c r="CT435" s="191"/>
      <c r="CU435" s="191"/>
      <c r="CV435" s="191"/>
      <c r="CW435" s="191"/>
      <c r="CX435" s="191"/>
      <c r="CY435" s="191"/>
      <c r="CZ435" s="191"/>
      <c r="DA435" s="191"/>
      <c r="DB435" s="191"/>
      <c r="DC435" s="191"/>
      <c r="DD435" s="191"/>
      <c r="DE435" s="191"/>
      <c r="DF435" s="191"/>
      <c r="DG435" s="191"/>
      <c r="DH435" s="191"/>
      <c r="DI435" s="191"/>
      <c r="DJ435" s="191"/>
      <c r="DK435" s="191"/>
      <c r="DL435" s="191"/>
      <c r="DM435" s="191"/>
      <c r="DN435" s="191"/>
      <c r="DO435" s="191"/>
      <c r="DP435" s="191"/>
      <c r="DQ435" s="191"/>
      <c r="DR435" s="191"/>
      <c r="DS435" s="191"/>
      <c r="DT435" s="191"/>
      <c r="DU435" s="191"/>
      <c r="DV435" s="191"/>
      <c r="DW435" s="191"/>
      <c r="DX435" s="191"/>
      <c r="DY435" s="191"/>
      <c r="DZ435" s="191"/>
      <c r="EA435" s="191"/>
      <c r="EB435" s="191"/>
      <c r="EC435" s="191"/>
      <c r="ED435" s="191"/>
    </row>
    <row r="436" spans="1:134">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c r="BM436" s="191"/>
      <c r="BN436" s="191"/>
      <c r="BO436" s="191"/>
      <c r="BP436" s="191"/>
      <c r="BQ436" s="191"/>
      <c r="BR436" s="191"/>
      <c r="BS436" s="191"/>
      <c r="BT436" s="191"/>
      <c r="BU436" s="191"/>
      <c r="BV436" s="191"/>
      <c r="BW436" s="191"/>
      <c r="BX436" s="191"/>
      <c r="BY436" s="191"/>
      <c r="BZ436" s="191"/>
      <c r="CA436" s="191"/>
      <c r="CB436" s="191"/>
      <c r="CC436" s="191"/>
      <c r="CD436" s="191"/>
      <c r="CE436" s="191"/>
      <c r="CF436" s="191"/>
      <c r="CG436" s="191"/>
      <c r="CH436" s="191"/>
      <c r="CI436" s="191"/>
      <c r="CJ436" s="191"/>
      <c r="CK436" s="191"/>
      <c r="CL436" s="191"/>
      <c r="CM436" s="191"/>
      <c r="CN436" s="191"/>
      <c r="CO436" s="191"/>
      <c r="CP436" s="191"/>
      <c r="CQ436" s="191"/>
      <c r="CR436" s="191"/>
      <c r="CS436" s="191"/>
      <c r="CT436" s="191"/>
      <c r="CU436" s="191"/>
      <c r="CV436" s="191"/>
      <c r="CW436" s="191"/>
      <c r="CX436" s="191"/>
      <c r="CY436" s="191"/>
      <c r="CZ436" s="191"/>
      <c r="DA436" s="191"/>
      <c r="DB436" s="191"/>
      <c r="DC436" s="191"/>
      <c r="DD436" s="191"/>
      <c r="DE436" s="191"/>
      <c r="DF436" s="191"/>
      <c r="DG436" s="191"/>
      <c r="DH436" s="191"/>
      <c r="DI436" s="191"/>
      <c r="DJ436" s="191"/>
      <c r="DK436" s="191"/>
      <c r="DL436" s="191"/>
      <c r="DM436" s="191"/>
      <c r="DN436" s="191"/>
      <c r="DO436" s="191"/>
      <c r="DP436" s="191"/>
      <c r="DQ436" s="191"/>
      <c r="DR436" s="191"/>
      <c r="DS436" s="191"/>
      <c r="DT436" s="191"/>
      <c r="DU436" s="191"/>
      <c r="DV436" s="191"/>
      <c r="DW436" s="191"/>
      <c r="DX436" s="191"/>
      <c r="DY436" s="191"/>
      <c r="DZ436" s="191"/>
      <c r="EA436" s="191"/>
      <c r="EB436" s="191"/>
      <c r="EC436" s="191"/>
      <c r="ED436" s="191"/>
    </row>
    <row r="437" spans="1:134">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c r="BM437" s="191"/>
      <c r="BN437" s="191"/>
      <c r="BO437" s="191"/>
      <c r="BP437" s="191"/>
      <c r="BQ437" s="191"/>
      <c r="BR437" s="191"/>
      <c r="BS437" s="191"/>
      <c r="BT437" s="191"/>
      <c r="BU437" s="191"/>
      <c r="BV437" s="191"/>
      <c r="BW437" s="191"/>
      <c r="BX437" s="191"/>
      <c r="BY437" s="191"/>
      <c r="BZ437" s="191"/>
      <c r="CA437" s="191"/>
      <c r="CB437" s="191"/>
      <c r="CC437" s="191"/>
      <c r="CD437" s="191"/>
      <c r="CE437" s="191"/>
      <c r="CF437" s="191"/>
      <c r="CG437" s="191"/>
      <c r="CH437" s="191"/>
      <c r="CI437" s="191"/>
      <c r="CJ437" s="191"/>
      <c r="CK437" s="191"/>
      <c r="CL437" s="191"/>
      <c r="CM437" s="191"/>
      <c r="CN437" s="191"/>
      <c r="CO437" s="191"/>
      <c r="CP437" s="191"/>
      <c r="CQ437" s="191"/>
      <c r="CR437" s="191"/>
      <c r="CS437" s="191"/>
      <c r="CT437" s="191"/>
      <c r="CU437" s="191"/>
      <c r="CV437" s="191"/>
      <c r="CW437" s="191"/>
      <c r="CX437" s="191"/>
      <c r="CY437" s="191"/>
      <c r="CZ437" s="191"/>
      <c r="DA437" s="191"/>
      <c r="DB437" s="191"/>
      <c r="DC437" s="191"/>
      <c r="DD437" s="191"/>
      <c r="DE437" s="191"/>
      <c r="DF437" s="191"/>
      <c r="DG437" s="191"/>
      <c r="DH437" s="191"/>
      <c r="DI437" s="191"/>
      <c r="DJ437" s="191"/>
      <c r="DK437" s="191"/>
      <c r="DL437" s="191"/>
      <c r="DM437" s="191"/>
      <c r="DN437" s="191"/>
      <c r="DO437" s="191"/>
      <c r="DP437" s="191"/>
      <c r="DQ437" s="191"/>
      <c r="DR437" s="191"/>
      <c r="DS437" s="191"/>
      <c r="DT437" s="191"/>
      <c r="DU437" s="191"/>
      <c r="DV437" s="191"/>
      <c r="DW437" s="191"/>
      <c r="DX437" s="191"/>
      <c r="DY437" s="191"/>
      <c r="DZ437" s="191"/>
      <c r="EA437" s="191"/>
      <c r="EB437" s="191"/>
      <c r="EC437" s="191"/>
      <c r="ED437" s="191"/>
    </row>
    <row r="438" spans="1:134">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c r="AA438" s="191"/>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c r="BM438" s="191"/>
      <c r="BN438" s="191"/>
      <c r="BO438" s="191"/>
      <c r="BP438" s="191"/>
      <c r="BQ438" s="191"/>
      <c r="BR438" s="191"/>
      <c r="BS438" s="191"/>
      <c r="BT438" s="191"/>
      <c r="BU438" s="191"/>
      <c r="BV438" s="191"/>
      <c r="BW438" s="191"/>
      <c r="BX438" s="191"/>
      <c r="BY438" s="191"/>
      <c r="BZ438" s="191"/>
      <c r="CA438" s="191"/>
      <c r="CB438" s="191"/>
      <c r="CC438" s="191"/>
      <c r="CD438" s="191"/>
      <c r="CE438" s="191"/>
      <c r="CF438" s="191"/>
      <c r="CG438" s="191"/>
      <c r="CH438" s="191"/>
      <c r="CI438" s="191"/>
      <c r="CJ438" s="191"/>
      <c r="CK438" s="191"/>
      <c r="CL438" s="191"/>
      <c r="CM438" s="191"/>
      <c r="CN438" s="191"/>
      <c r="CO438" s="191"/>
      <c r="CP438" s="191"/>
      <c r="CQ438" s="191"/>
      <c r="CR438" s="191"/>
      <c r="CS438" s="191"/>
      <c r="CT438" s="191"/>
      <c r="CU438" s="191"/>
      <c r="CV438" s="191"/>
      <c r="CW438" s="191"/>
      <c r="CX438" s="191"/>
      <c r="CY438" s="191"/>
      <c r="CZ438" s="191"/>
      <c r="DA438" s="191"/>
      <c r="DB438" s="191"/>
      <c r="DC438" s="191"/>
      <c r="DD438" s="191"/>
      <c r="DE438" s="191"/>
      <c r="DF438" s="191"/>
      <c r="DG438" s="191"/>
      <c r="DH438" s="191"/>
      <c r="DI438" s="191"/>
      <c r="DJ438" s="191"/>
      <c r="DK438" s="191"/>
      <c r="DL438" s="191"/>
      <c r="DM438" s="191"/>
      <c r="DN438" s="191"/>
      <c r="DO438" s="191"/>
      <c r="DP438" s="191"/>
      <c r="DQ438" s="191"/>
      <c r="DR438" s="191"/>
      <c r="DS438" s="191"/>
      <c r="DT438" s="191"/>
      <c r="DU438" s="191"/>
      <c r="DV438" s="191"/>
      <c r="DW438" s="191"/>
      <c r="DX438" s="191"/>
      <c r="DY438" s="191"/>
      <c r="DZ438" s="191"/>
      <c r="EA438" s="191"/>
      <c r="EB438" s="191"/>
      <c r="EC438" s="191"/>
      <c r="ED438" s="191"/>
    </row>
    <row r="439" spans="1:134">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c r="AA439" s="191"/>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c r="BM439" s="191"/>
      <c r="BN439" s="191"/>
      <c r="BO439" s="191"/>
      <c r="BP439" s="191"/>
      <c r="BQ439" s="191"/>
      <c r="BR439" s="191"/>
      <c r="BS439" s="191"/>
      <c r="BT439" s="191"/>
      <c r="BU439" s="191"/>
      <c r="BV439" s="191"/>
      <c r="BW439" s="191"/>
      <c r="BX439" s="191"/>
      <c r="BY439" s="191"/>
      <c r="BZ439" s="191"/>
      <c r="CA439" s="191"/>
      <c r="CB439" s="191"/>
      <c r="CC439" s="191"/>
      <c r="CD439" s="191"/>
      <c r="CE439" s="191"/>
      <c r="CF439" s="191"/>
      <c r="CG439" s="191"/>
      <c r="CH439" s="191"/>
      <c r="CI439" s="191"/>
      <c r="CJ439" s="191"/>
      <c r="CK439" s="191"/>
      <c r="CL439" s="191"/>
      <c r="CM439" s="191"/>
      <c r="CN439" s="191"/>
      <c r="CO439" s="191"/>
      <c r="CP439" s="191"/>
      <c r="CQ439" s="191"/>
      <c r="CR439" s="191"/>
      <c r="CS439" s="191"/>
      <c r="CT439" s="191"/>
      <c r="CU439" s="191"/>
      <c r="CV439" s="191"/>
      <c r="CW439" s="191"/>
      <c r="CX439" s="191"/>
      <c r="CY439" s="191"/>
      <c r="CZ439" s="191"/>
      <c r="DA439" s="191"/>
      <c r="DB439" s="191"/>
      <c r="DC439" s="191"/>
      <c r="DD439" s="191"/>
      <c r="DE439" s="191"/>
      <c r="DF439" s="191"/>
      <c r="DG439" s="191"/>
      <c r="DH439" s="191"/>
      <c r="DI439" s="191"/>
      <c r="DJ439" s="191"/>
      <c r="DK439" s="191"/>
      <c r="DL439" s="191"/>
      <c r="DM439" s="191"/>
      <c r="DN439" s="191"/>
      <c r="DO439" s="191"/>
      <c r="DP439" s="191"/>
      <c r="DQ439" s="191"/>
      <c r="DR439" s="191"/>
      <c r="DS439" s="191"/>
      <c r="DT439" s="191"/>
      <c r="DU439" s="191"/>
      <c r="DV439" s="191"/>
      <c r="DW439" s="191"/>
      <c r="DX439" s="191"/>
      <c r="DY439" s="191"/>
      <c r="DZ439" s="191"/>
      <c r="EA439" s="191"/>
      <c r="EB439" s="191"/>
      <c r="EC439" s="191"/>
      <c r="ED439" s="191"/>
    </row>
    <row r="440" spans="1:134">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c r="BM440" s="191"/>
      <c r="BN440" s="191"/>
      <c r="BO440" s="191"/>
      <c r="BP440" s="191"/>
      <c r="BQ440" s="191"/>
      <c r="BR440" s="191"/>
      <c r="BS440" s="191"/>
      <c r="BT440" s="191"/>
      <c r="BU440" s="191"/>
      <c r="BV440" s="191"/>
      <c r="BW440" s="191"/>
      <c r="BX440" s="191"/>
      <c r="BY440" s="191"/>
      <c r="BZ440" s="191"/>
      <c r="CA440" s="191"/>
      <c r="CB440" s="191"/>
      <c r="CC440" s="191"/>
      <c r="CD440" s="191"/>
      <c r="CE440" s="191"/>
      <c r="CF440" s="191"/>
      <c r="CG440" s="191"/>
      <c r="CH440" s="191"/>
      <c r="CI440" s="191"/>
      <c r="CJ440" s="191"/>
      <c r="CK440" s="191"/>
      <c r="CL440" s="191"/>
      <c r="CM440" s="191"/>
      <c r="CN440" s="191"/>
      <c r="CO440" s="191"/>
      <c r="CP440" s="191"/>
      <c r="CQ440" s="191"/>
      <c r="CR440" s="191"/>
      <c r="CS440" s="191"/>
      <c r="CT440" s="191"/>
      <c r="CU440" s="191"/>
      <c r="CV440" s="191"/>
      <c r="CW440" s="191"/>
      <c r="CX440" s="191"/>
      <c r="CY440" s="191"/>
      <c r="CZ440" s="191"/>
      <c r="DA440" s="191"/>
      <c r="DB440" s="191"/>
      <c r="DC440" s="191"/>
      <c r="DD440" s="191"/>
      <c r="DE440" s="191"/>
      <c r="DF440" s="191"/>
      <c r="DG440" s="191"/>
      <c r="DH440" s="191"/>
      <c r="DI440" s="191"/>
      <c r="DJ440" s="191"/>
      <c r="DK440" s="191"/>
      <c r="DL440" s="191"/>
      <c r="DM440" s="191"/>
      <c r="DN440" s="191"/>
      <c r="DO440" s="191"/>
      <c r="DP440" s="191"/>
      <c r="DQ440" s="191"/>
      <c r="DR440" s="191"/>
      <c r="DS440" s="191"/>
      <c r="DT440" s="191"/>
      <c r="DU440" s="191"/>
      <c r="DV440" s="191"/>
      <c r="DW440" s="191"/>
      <c r="DX440" s="191"/>
      <c r="DY440" s="191"/>
      <c r="DZ440" s="191"/>
      <c r="EA440" s="191"/>
      <c r="EB440" s="191"/>
      <c r="EC440" s="191"/>
      <c r="ED440" s="191"/>
    </row>
    <row r="441" spans="1:134">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c r="AA441" s="191"/>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c r="BM441" s="191"/>
      <c r="BN441" s="191"/>
      <c r="BO441" s="191"/>
      <c r="BP441" s="191"/>
      <c r="BQ441" s="191"/>
      <c r="BR441" s="191"/>
      <c r="BS441" s="191"/>
      <c r="BT441" s="191"/>
      <c r="BU441" s="191"/>
      <c r="BV441" s="191"/>
      <c r="BW441" s="191"/>
      <c r="BX441" s="191"/>
      <c r="BY441" s="191"/>
      <c r="BZ441" s="191"/>
      <c r="CA441" s="191"/>
      <c r="CB441" s="191"/>
      <c r="CC441" s="191"/>
      <c r="CD441" s="191"/>
      <c r="CE441" s="191"/>
      <c r="CF441" s="191"/>
      <c r="CG441" s="191"/>
      <c r="CH441" s="191"/>
      <c r="CI441" s="191"/>
      <c r="CJ441" s="191"/>
      <c r="CK441" s="191"/>
      <c r="CL441" s="191"/>
      <c r="CM441" s="191"/>
      <c r="CN441" s="191"/>
      <c r="CO441" s="191"/>
      <c r="CP441" s="191"/>
      <c r="CQ441" s="191"/>
      <c r="CR441" s="191"/>
      <c r="CS441" s="191"/>
      <c r="CT441" s="191"/>
      <c r="CU441" s="191"/>
      <c r="CV441" s="191"/>
      <c r="CW441" s="191"/>
      <c r="CX441" s="191"/>
      <c r="CY441" s="191"/>
      <c r="CZ441" s="191"/>
      <c r="DA441" s="191"/>
      <c r="DB441" s="191"/>
      <c r="DC441" s="191"/>
      <c r="DD441" s="191"/>
      <c r="DE441" s="191"/>
      <c r="DF441" s="191"/>
      <c r="DG441" s="191"/>
      <c r="DH441" s="191"/>
      <c r="DI441" s="191"/>
      <c r="DJ441" s="191"/>
      <c r="DK441" s="191"/>
      <c r="DL441" s="191"/>
      <c r="DM441" s="191"/>
      <c r="DN441" s="191"/>
      <c r="DO441" s="191"/>
      <c r="DP441" s="191"/>
      <c r="DQ441" s="191"/>
      <c r="DR441" s="191"/>
      <c r="DS441" s="191"/>
      <c r="DT441" s="191"/>
      <c r="DU441" s="191"/>
      <c r="DV441" s="191"/>
      <c r="DW441" s="191"/>
      <c r="DX441" s="191"/>
      <c r="DY441" s="191"/>
      <c r="DZ441" s="191"/>
      <c r="EA441" s="191"/>
      <c r="EB441" s="191"/>
      <c r="EC441" s="191"/>
      <c r="ED441" s="191"/>
    </row>
    <row r="442" spans="1:134">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c r="AA442" s="191"/>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c r="BM442" s="191"/>
      <c r="BN442" s="191"/>
      <c r="BO442" s="191"/>
      <c r="BP442" s="191"/>
      <c r="BQ442" s="191"/>
      <c r="BR442" s="191"/>
      <c r="BS442" s="191"/>
      <c r="BT442" s="191"/>
      <c r="BU442" s="191"/>
      <c r="BV442" s="191"/>
      <c r="BW442" s="191"/>
      <c r="BX442" s="191"/>
      <c r="BY442" s="191"/>
      <c r="BZ442" s="191"/>
      <c r="CA442" s="191"/>
      <c r="CB442" s="191"/>
      <c r="CC442" s="191"/>
      <c r="CD442" s="191"/>
      <c r="CE442" s="191"/>
      <c r="CF442" s="191"/>
      <c r="CG442" s="191"/>
      <c r="CH442" s="191"/>
      <c r="CI442" s="191"/>
      <c r="CJ442" s="191"/>
      <c r="CK442" s="191"/>
      <c r="CL442" s="191"/>
      <c r="CM442" s="191"/>
      <c r="CN442" s="191"/>
      <c r="CO442" s="191"/>
      <c r="CP442" s="191"/>
      <c r="CQ442" s="191"/>
      <c r="CR442" s="191"/>
      <c r="CS442" s="191"/>
      <c r="CT442" s="191"/>
      <c r="CU442" s="191"/>
      <c r="CV442" s="191"/>
      <c r="CW442" s="191"/>
      <c r="CX442" s="191"/>
      <c r="CY442" s="191"/>
      <c r="CZ442" s="191"/>
      <c r="DA442" s="191"/>
      <c r="DB442" s="191"/>
      <c r="DC442" s="191"/>
      <c r="DD442" s="191"/>
      <c r="DE442" s="191"/>
      <c r="DF442" s="191"/>
      <c r="DG442" s="191"/>
      <c r="DH442" s="191"/>
      <c r="DI442" s="191"/>
      <c r="DJ442" s="191"/>
      <c r="DK442" s="191"/>
      <c r="DL442" s="191"/>
      <c r="DM442" s="191"/>
      <c r="DN442" s="191"/>
      <c r="DO442" s="191"/>
      <c r="DP442" s="191"/>
      <c r="DQ442" s="191"/>
      <c r="DR442" s="191"/>
      <c r="DS442" s="191"/>
      <c r="DT442" s="191"/>
      <c r="DU442" s="191"/>
      <c r="DV442" s="191"/>
      <c r="DW442" s="191"/>
      <c r="DX442" s="191"/>
      <c r="DY442" s="191"/>
      <c r="DZ442" s="191"/>
      <c r="EA442" s="191"/>
      <c r="EB442" s="191"/>
      <c r="EC442" s="191"/>
      <c r="ED442" s="191"/>
    </row>
    <row r="443" spans="1:134">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c r="BM443" s="191"/>
      <c r="BN443" s="191"/>
      <c r="BO443" s="191"/>
      <c r="BP443" s="191"/>
      <c r="BQ443" s="191"/>
      <c r="BR443" s="191"/>
      <c r="BS443" s="191"/>
      <c r="BT443" s="191"/>
      <c r="BU443" s="191"/>
      <c r="BV443" s="191"/>
      <c r="BW443" s="191"/>
      <c r="BX443" s="191"/>
      <c r="BY443" s="191"/>
      <c r="BZ443" s="191"/>
      <c r="CA443" s="191"/>
      <c r="CB443" s="191"/>
      <c r="CC443" s="191"/>
      <c r="CD443" s="191"/>
      <c r="CE443" s="191"/>
      <c r="CF443" s="191"/>
      <c r="CG443" s="191"/>
      <c r="CH443" s="191"/>
      <c r="CI443" s="191"/>
      <c r="CJ443" s="191"/>
      <c r="CK443" s="191"/>
      <c r="CL443" s="191"/>
      <c r="CM443" s="191"/>
      <c r="CN443" s="191"/>
      <c r="CO443" s="191"/>
      <c r="CP443" s="191"/>
      <c r="CQ443" s="191"/>
      <c r="CR443" s="191"/>
      <c r="CS443" s="191"/>
      <c r="CT443" s="191"/>
      <c r="CU443" s="191"/>
      <c r="CV443" s="191"/>
      <c r="CW443" s="191"/>
      <c r="CX443" s="191"/>
      <c r="CY443" s="191"/>
      <c r="CZ443" s="191"/>
      <c r="DA443" s="191"/>
      <c r="DB443" s="191"/>
      <c r="DC443" s="191"/>
      <c r="DD443" s="191"/>
      <c r="DE443" s="191"/>
      <c r="DF443" s="191"/>
      <c r="DG443" s="191"/>
      <c r="DH443" s="191"/>
      <c r="DI443" s="191"/>
      <c r="DJ443" s="191"/>
      <c r="DK443" s="191"/>
      <c r="DL443" s="191"/>
      <c r="DM443" s="191"/>
      <c r="DN443" s="191"/>
      <c r="DO443" s="191"/>
      <c r="DP443" s="191"/>
      <c r="DQ443" s="191"/>
      <c r="DR443" s="191"/>
      <c r="DS443" s="191"/>
      <c r="DT443" s="191"/>
      <c r="DU443" s="191"/>
      <c r="DV443" s="191"/>
      <c r="DW443" s="191"/>
      <c r="DX443" s="191"/>
      <c r="DY443" s="191"/>
      <c r="DZ443" s="191"/>
      <c r="EA443" s="191"/>
      <c r="EB443" s="191"/>
      <c r="EC443" s="191"/>
      <c r="ED443" s="191"/>
    </row>
    <row r="444" spans="1:134">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c r="BM444" s="191"/>
      <c r="BN444" s="191"/>
      <c r="BO444" s="191"/>
      <c r="BP444" s="191"/>
      <c r="BQ444" s="191"/>
      <c r="BR444" s="191"/>
      <c r="BS444" s="191"/>
      <c r="BT444" s="191"/>
      <c r="BU444" s="191"/>
      <c r="BV444" s="191"/>
      <c r="BW444" s="191"/>
      <c r="BX444" s="191"/>
      <c r="BY444" s="191"/>
      <c r="BZ444" s="191"/>
      <c r="CA444" s="191"/>
      <c r="CB444" s="191"/>
      <c r="CC444" s="191"/>
      <c r="CD444" s="191"/>
      <c r="CE444" s="191"/>
      <c r="CF444" s="191"/>
      <c r="CG444" s="191"/>
      <c r="CH444" s="191"/>
      <c r="CI444" s="191"/>
      <c r="CJ444" s="191"/>
      <c r="CK444" s="191"/>
      <c r="CL444" s="191"/>
      <c r="CM444" s="191"/>
      <c r="CN444" s="191"/>
      <c r="CO444" s="191"/>
      <c r="CP444" s="191"/>
      <c r="CQ444" s="191"/>
      <c r="CR444" s="191"/>
      <c r="CS444" s="191"/>
      <c r="CT444" s="191"/>
      <c r="CU444" s="191"/>
      <c r="CV444" s="191"/>
      <c r="CW444" s="191"/>
      <c r="CX444" s="191"/>
      <c r="CY444" s="191"/>
      <c r="CZ444" s="191"/>
      <c r="DA444" s="191"/>
      <c r="DB444" s="191"/>
      <c r="DC444" s="191"/>
      <c r="DD444" s="191"/>
      <c r="DE444" s="191"/>
      <c r="DF444" s="191"/>
      <c r="DG444" s="191"/>
      <c r="DH444" s="191"/>
      <c r="DI444" s="191"/>
      <c r="DJ444" s="191"/>
      <c r="DK444" s="191"/>
      <c r="DL444" s="191"/>
      <c r="DM444" s="191"/>
      <c r="DN444" s="191"/>
      <c r="DO444" s="191"/>
      <c r="DP444" s="191"/>
      <c r="DQ444" s="191"/>
      <c r="DR444" s="191"/>
      <c r="DS444" s="191"/>
      <c r="DT444" s="191"/>
      <c r="DU444" s="191"/>
      <c r="DV444" s="191"/>
      <c r="DW444" s="191"/>
      <c r="DX444" s="191"/>
      <c r="DY444" s="191"/>
      <c r="DZ444" s="191"/>
      <c r="EA444" s="191"/>
      <c r="EB444" s="191"/>
      <c r="EC444" s="191"/>
      <c r="ED444" s="191"/>
    </row>
    <row r="445" spans="1:134">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191"/>
      <c r="CL445" s="191"/>
      <c r="CM445" s="191"/>
      <c r="CN445" s="191"/>
      <c r="CO445" s="191"/>
      <c r="CP445" s="191"/>
      <c r="CQ445" s="191"/>
      <c r="CR445" s="191"/>
      <c r="CS445" s="191"/>
      <c r="CT445" s="191"/>
      <c r="CU445" s="191"/>
      <c r="CV445" s="191"/>
      <c r="CW445" s="191"/>
      <c r="CX445" s="191"/>
      <c r="CY445" s="191"/>
      <c r="CZ445" s="191"/>
      <c r="DA445" s="191"/>
      <c r="DB445" s="191"/>
      <c r="DC445" s="191"/>
      <c r="DD445" s="191"/>
      <c r="DE445" s="191"/>
      <c r="DF445" s="191"/>
      <c r="DG445" s="191"/>
      <c r="DH445" s="191"/>
      <c r="DI445" s="191"/>
      <c r="DJ445" s="191"/>
      <c r="DK445" s="191"/>
      <c r="DL445" s="191"/>
      <c r="DM445" s="191"/>
      <c r="DN445" s="191"/>
      <c r="DO445" s="191"/>
      <c r="DP445" s="191"/>
      <c r="DQ445" s="191"/>
      <c r="DR445" s="191"/>
      <c r="DS445" s="191"/>
      <c r="DT445" s="191"/>
      <c r="DU445" s="191"/>
      <c r="DV445" s="191"/>
      <c r="DW445" s="191"/>
      <c r="DX445" s="191"/>
      <c r="DY445" s="191"/>
      <c r="DZ445" s="191"/>
      <c r="EA445" s="191"/>
      <c r="EB445" s="191"/>
      <c r="EC445" s="191"/>
      <c r="ED445" s="191"/>
    </row>
    <row r="446" spans="1:134">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c r="BM446" s="191"/>
      <c r="BN446" s="191"/>
      <c r="BO446" s="191"/>
      <c r="BP446" s="191"/>
      <c r="BQ446" s="191"/>
      <c r="BR446" s="191"/>
      <c r="BS446" s="191"/>
      <c r="BT446" s="191"/>
      <c r="BU446" s="191"/>
      <c r="BV446" s="191"/>
      <c r="BW446" s="191"/>
      <c r="BX446" s="191"/>
      <c r="BY446" s="191"/>
      <c r="BZ446" s="191"/>
      <c r="CA446" s="191"/>
      <c r="CB446" s="191"/>
      <c r="CC446" s="191"/>
      <c r="CD446" s="191"/>
      <c r="CE446" s="191"/>
      <c r="CF446" s="191"/>
      <c r="CG446" s="191"/>
      <c r="CH446" s="191"/>
      <c r="CI446" s="191"/>
      <c r="CJ446" s="191"/>
      <c r="CK446" s="191"/>
      <c r="CL446" s="191"/>
      <c r="CM446" s="191"/>
      <c r="CN446" s="191"/>
      <c r="CO446" s="191"/>
      <c r="CP446" s="191"/>
      <c r="CQ446" s="191"/>
      <c r="CR446" s="191"/>
      <c r="CS446" s="191"/>
      <c r="CT446" s="191"/>
      <c r="CU446" s="191"/>
      <c r="CV446" s="191"/>
      <c r="CW446" s="191"/>
      <c r="CX446" s="191"/>
      <c r="CY446" s="191"/>
      <c r="CZ446" s="191"/>
      <c r="DA446" s="191"/>
      <c r="DB446" s="191"/>
      <c r="DC446" s="191"/>
      <c r="DD446" s="191"/>
      <c r="DE446" s="191"/>
      <c r="DF446" s="191"/>
      <c r="DG446" s="191"/>
      <c r="DH446" s="191"/>
      <c r="DI446" s="191"/>
      <c r="DJ446" s="191"/>
      <c r="DK446" s="191"/>
      <c r="DL446" s="191"/>
      <c r="DM446" s="191"/>
      <c r="DN446" s="191"/>
      <c r="DO446" s="191"/>
      <c r="DP446" s="191"/>
      <c r="DQ446" s="191"/>
      <c r="DR446" s="191"/>
      <c r="DS446" s="191"/>
      <c r="DT446" s="191"/>
      <c r="DU446" s="191"/>
      <c r="DV446" s="191"/>
      <c r="DW446" s="191"/>
      <c r="DX446" s="191"/>
      <c r="DY446" s="191"/>
      <c r="DZ446" s="191"/>
      <c r="EA446" s="191"/>
      <c r="EB446" s="191"/>
      <c r="EC446" s="191"/>
      <c r="ED446" s="191"/>
    </row>
    <row r="447" spans="1:134">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c r="BM447" s="191"/>
      <c r="BN447" s="191"/>
      <c r="BO447" s="191"/>
      <c r="BP447" s="191"/>
      <c r="BQ447" s="191"/>
      <c r="BR447" s="191"/>
      <c r="BS447" s="191"/>
      <c r="BT447" s="191"/>
      <c r="BU447" s="191"/>
      <c r="BV447" s="191"/>
      <c r="BW447" s="191"/>
      <c r="BX447" s="191"/>
      <c r="BY447" s="191"/>
      <c r="BZ447" s="191"/>
      <c r="CA447" s="191"/>
      <c r="CB447" s="191"/>
      <c r="CC447" s="191"/>
      <c r="CD447" s="191"/>
      <c r="CE447" s="191"/>
      <c r="CF447" s="191"/>
      <c r="CG447" s="191"/>
      <c r="CH447" s="191"/>
      <c r="CI447" s="191"/>
      <c r="CJ447" s="191"/>
      <c r="CK447" s="191"/>
      <c r="CL447" s="191"/>
      <c r="CM447" s="191"/>
      <c r="CN447" s="191"/>
      <c r="CO447" s="191"/>
      <c r="CP447" s="191"/>
      <c r="CQ447" s="191"/>
      <c r="CR447" s="191"/>
      <c r="CS447" s="191"/>
      <c r="CT447" s="191"/>
      <c r="CU447" s="191"/>
      <c r="CV447" s="191"/>
      <c r="CW447" s="191"/>
      <c r="CX447" s="191"/>
      <c r="CY447" s="191"/>
      <c r="CZ447" s="191"/>
      <c r="DA447" s="191"/>
      <c r="DB447" s="191"/>
      <c r="DC447" s="191"/>
      <c r="DD447" s="191"/>
      <c r="DE447" s="191"/>
      <c r="DF447" s="191"/>
      <c r="DG447" s="191"/>
      <c r="DH447" s="191"/>
      <c r="DI447" s="191"/>
      <c r="DJ447" s="191"/>
      <c r="DK447" s="191"/>
      <c r="DL447" s="191"/>
      <c r="DM447" s="191"/>
      <c r="DN447" s="191"/>
      <c r="DO447" s="191"/>
      <c r="DP447" s="191"/>
      <c r="DQ447" s="191"/>
      <c r="DR447" s="191"/>
      <c r="DS447" s="191"/>
      <c r="DT447" s="191"/>
      <c r="DU447" s="191"/>
      <c r="DV447" s="191"/>
      <c r="DW447" s="191"/>
      <c r="DX447" s="191"/>
      <c r="DY447" s="191"/>
      <c r="DZ447" s="191"/>
      <c r="EA447" s="191"/>
      <c r="EB447" s="191"/>
      <c r="EC447" s="191"/>
      <c r="ED447" s="191"/>
    </row>
    <row r="448" spans="1:134">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c r="AA448" s="191"/>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c r="BM448" s="191"/>
      <c r="BN448" s="191"/>
      <c r="BO448" s="191"/>
      <c r="BP448" s="191"/>
      <c r="BQ448" s="191"/>
      <c r="BR448" s="191"/>
      <c r="BS448" s="191"/>
      <c r="BT448" s="191"/>
      <c r="BU448" s="191"/>
      <c r="BV448" s="191"/>
      <c r="BW448" s="191"/>
      <c r="BX448" s="191"/>
      <c r="BY448" s="191"/>
      <c r="BZ448" s="191"/>
      <c r="CA448" s="191"/>
      <c r="CB448" s="191"/>
      <c r="CC448" s="191"/>
      <c r="CD448" s="191"/>
      <c r="CE448" s="191"/>
      <c r="CF448" s="191"/>
      <c r="CG448" s="191"/>
      <c r="CH448" s="191"/>
      <c r="CI448" s="191"/>
      <c r="CJ448" s="191"/>
      <c r="CK448" s="191"/>
      <c r="CL448" s="191"/>
      <c r="CM448" s="191"/>
      <c r="CN448" s="191"/>
      <c r="CO448" s="191"/>
      <c r="CP448" s="191"/>
      <c r="CQ448" s="191"/>
      <c r="CR448" s="191"/>
      <c r="CS448" s="191"/>
      <c r="CT448" s="191"/>
      <c r="CU448" s="191"/>
      <c r="CV448" s="191"/>
      <c r="CW448" s="191"/>
      <c r="CX448" s="191"/>
      <c r="CY448" s="191"/>
      <c r="CZ448" s="191"/>
      <c r="DA448" s="191"/>
      <c r="DB448" s="191"/>
      <c r="DC448" s="191"/>
      <c r="DD448" s="191"/>
      <c r="DE448" s="191"/>
      <c r="DF448" s="191"/>
      <c r="DG448" s="191"/>
      <c r="DH448" s="191"/>
      <c r="DI448" s="191"/>
      <c r="DJ448" s="191"/>
      <c r="DK448" s="191"/>
      <c r="DL448" s="191"/>
      <c r="DM448" s="191"/>
      <c r="DN448" s="191"/>
      <c r="DO448" s="191"/>
      <c r="DP448" s="191"/>
      <c r="DQ448" s="191"/>
      <c r="DR448" s="191"/>
      <c r="DS448" s="191"/>
      <c r="DT448" s="191"/>
      <c r="DU448" s="191"/>
      <c r="DV448" s="191"/>
      <c r="DW448" s="191"/>
      <c r="DX448" s="191"/>
      <c r="DY448" s="191"/>
      <c r="DZ448" s="191"/>
      <c r="EA448" s="191"/>
      <c r="EB448" s="191"/>
      <c r="EC448" s="191"/>
      <c r="ED448" s="191"/>
    </row>
    <row r="449" spans="1:134">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c r="AA449" s="191"/>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c r="BM449" s="191"/>
      <c r="BN449" s="191"/>
      <c r="BO449" s="191"/>
      <c r="BP449" s="191"/>
      <c r="BQ449" s="191"/>
      <c r="BR449" s="191"/>
      <c r="BS449" s="191"/>
      <c r="BT449" s="191"/>
      <c r="BU449" s="191"/>
      <c r="BV449" s="191"/>
      <c r="BW449" s="191"/>
      <c r="BX449" s="191"/>
      <c r="BY449" s="191"/>
      <c r="BZ449" s="191"/>
      <c r="CA449" s="191"/>
      <c r="CB449" s="191"/>
      <c r="CC449" s="191"/>
      <c r="CD449" s="191"/>
      <c r="CE449" s="191"/>
      <c r="CF449" s="191"/>
      <c r="CG449" s="191"/>
      <c r="CH449" s="191"/>
      <c r="CI449" s="191"/>
      <c r="CJ449" s="191"/>
      <c r="CK449" s="191"/>
      <c r="CL449" s="191"/>
      <c r="CM449" s="191"/>
      <c r="CN449" s="191"/>
      <c r="CO449" s="191"/>
      <c r="CP449" s="191"/>
      <c r="CQ449" s="191"/>
      <c r="CR449" s="191"/>
      <c r="CS449" s="191"/>
      <c r="CT449" s="191"/>
      <c r="CU449" s="191"/>
      <c r="CV449" s="191"/>
      <c r="CW449" s="191"/>
      <c r="CX449" s="191"/>
      <c r="CY449" s="191"/>
      <c r="CZ449" s="191"/>
      <c r="DA449" s="191"/>
      <c r="DB449" s="191"/>
      <c r="DC449" s="191"/>
      <c r="DD449" s="191"/>
      <c r="DE449" s="191"/>
      <c r="DF449" s="191"/>
      <c r="DG449" s="191"/>
      <c r="DH449" s="191"/>
      <c r="DI449" s="191"/>
      <c r="DJ449" s="191"/>
      <c r="DK449" s="191"/>
      <c r="DL449" s="191"/>
      <c r="DM449" s="191"/>
      <c r="DN449" s="191"/>
      <c r="DO449" s="191"/>
      <c r="DP449" s="191"/>
      <c r="DQ449" s="191"/>
      <c r="DR449" s="191"/>
      <c r="DS449" s="191"/>
      <c r="DT449" s="191"/>
      <c r="DU449" s="191"/>
      <c r="DV449" s="191"/>
      <c r="DW449" s="191"/>
      <c r="DX449" s="191"/>
      <c r="DY449" s="191"/>
      <c r="DZ449" s="191"/>
      <c r="EA449" s="191"/>
      <c r="EB449" s="191"/>
      <c r="EC449" s="191"/>
      <c r="ED449" s="191"/>
    </row>
    <row r="450" spans="1:134">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c r="BM450" s="191"/>
      <c r="BN450" s="191"/>
      <c r="BO450" s="191"/>
      <c r="BP450" s="191"/>
      <c r="BQ450" s="191"/>
      <c r="BR450" s="191"/>
      <c r="BS450" s="191"/>
      <c r="BT450" s="191"/>
      <c r="BU450" s="191"/>
      <c r="BV450" s="191"/>
      <c r="BW450" s="191"/>
      <c r="BX450" s="191"/>
      <c r="BY450" s="191"/>
      <c r="BZ450" s="191"/>
      <c r="CA450" s="191"/>
      <c r="CB450" s="191"/>
      <c r="CC450" s="191"/>
      <c r="CD450" s="191"/>
      <c r="CE450" s="191"/>
      <c r="CF450" s="191"/>
      <c r="CG450" s="191"/>
      <c r="CH450" s="191"/>
      <c r="CI450" s="191"/>
      <c r="CJ450" s="191"/>
      <c r="CK450" s="191"/>
      <c r="CL450" s="191"/>
      <c r="CM450" s="191"/>
      <c r="CN450" s="191"/>
      <c r="CO450" s="191"/>
      <c r="CP450" s="191"/>
      <c r="CQ450" s="191"/>
      <c r="CR450" s="191"/>
      <c r="CS450" s="191"/>
      <c r="CT450" s="191"/>
      <c r="CU450" s="191"/>
      <c r="CV450" s="191"/>
      <c r="CW450" s="191"/>
      <c r="CX450" s="191"/>
      <c r="CY450" s="191"/>
      <c r="CZ450" s="191"/>
      <c r="DA450" s="191"/>
      <c r="DB450" s="191"/>
      <c r="DC450" s="191"/>
      <c r="DD450" s="191"/>
      <c r="DE450" s="191"/>
      <c r="DF450" s="191"/>
      <c r="DG450" s="191"/>
      <c r="DH450" s="191"/>
      <c r="DI450" s="191"/>
      <c r="DJ450" s="191"/>
      <c r="DK450" s="191"/>
      <c r="DL450" s="191"/>
      <c r="DM450" s="191"/>
      <c r="DN450" s="191"/>
      <c r="DO450" s="191"/>
      <c r="DP450" s="191"/>
      <c r="DQ450" s="191"/>
      <c r="DR450" s="191"/>
      <c r="DS450" s="191"/>
      <c r="DT450" s="191"/>
      <c r="DU450" s="191"/>
      <c r="DV450" s="191"/>
      <c r="DW450" s="191"/>
      <c r="DX450" s="191"/>
      <c r="DY450" s="191"/>
      <c r="DZ450" s="191"/>
      <c r="EA450" s="191"/>
      <c r="EB450" s="191"/>
      <c r="EC450" s="191"/>
      <c r="ED450" s="191"/>
    </row>
    <row r="451" spans="1:134">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c r="AA451" s="191"/>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c r="BM451" s="191"/>
      <c r="BN451" s="191"/>
      <c r="BO451" s="191"/>
      <c r="BP451" s="191"/>
      <c r="BQ451" s="191"/>
      <c r="BR451" s="191"/>
      <c r="BS451" s="191"/>
      <c r="BT451" s="191"/>
      <c r="BU451" s="191"/>
      <c r="BV451" s="191"/>
      <c r="BW451" s="191"/>
      <c r="BX451" s="191"/>
      <c r="BY451" s="191"/>
      <c r="BZ451" s="191"/>
      <c r="CA451" s="191"/>
      <c r="CB451" s="191"/>
      <c r="CC451" s="191"/>
      <c r="CD451" s="191"/>
      <c r="CE451" s="191"/>
      <c r="CF451" s="191"/>
      <c r="CG451" s="191"/>
      <c r="CH451" s="191"/>
      <c r="CI451" s="191"/>
      <c r="CJ451" s="191"/>
      <c r="CK451" s="191"/>
      <c r="CL451" s="191"/>
      <c r="CM451" s="191"/>
      <c r="CN451" s="191"/>
      <c r="CO451" s="191"/>
      <c r="CP451" s="191"/>
      <c r="CQ451" s="191"/>
      <c r="CR451" s="191"/>
      <c r="CS451" s="191"/>
      <c r="CT451" s="191"/>
      <c r="CU451" s="191"/>
      <c r="CV451" s="191"/>
      <c r="CW451" s="191"/>
      <c r="CX451" s="191"/>
      <c r="CY451" s="191"/>
      <c r="CZ451" s="191"/>
      <c r="DA451" s="191"/>
      <c r="DB451" s="191"/>
      <c r="DC451" s="191"/>
      <c r="DD451" s="191"/>
      <c r="DE451" s="191"/>
      <c r="DF451" s="191"/>
      <c r="DG451" s="191"/>
      <c r="DH451" s="191"/>
      <c r="DI451" s="191"/>
      <c r="DJ451" s="191"/>
      <c r="DK451" s="191"/>
      <c r="DL451" s="191"/>
      <c r="DM451" s="191"/>
      <c r="DN451" s="191"/>
      <c r="DO451" s="191"/>
      <c r="DP451" s="191"/>
      <c r="DQ451" s="191"/>
      <c r="DR451" s="191"/>
      <c r="DS451" s="191"/>
      <c r="DT451" s="191"/>
      <c r="DU451" s="191"/>
      <c r="DV451" s="191"/>
      <c r="DW451" s="191"/>
      <c r="DX451" s="191"/>
      <c r="DY451" s="191"/>
      <c r="DZ451" s="191"/>
      <c r="EA451" s="191"/>
      <c r="EB451" s="191"/>
      <c r="EC451" s="191"/>
      <c r="ED451" s="191"/>
    </row>
    <row r="452" spans="1:134">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c r="AA452" s="191"/>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c r="BM452" s="191"/>
      <c r="BN452" s="191"/>
      <c r="BO452" s="191"/>
      <c r="BP452" s="191"/>
      <c r="BQ452" s="191"/>
      <c r="BR452" s="191"/>
      <c r="BS452" s="191"/>
      <c r="BT452" s="191"/>
      <c r="BU452" s="191"/>
      <c r="BV452" s="191"/>
      <c r="BW452" s="191"/>
      <c r="BX452" s="191"/>
      <c r="BY452" s="191"/>
      <c r="BZ452" s="191"/>
      <c r="CA452" s="191"/>
      <c r="CB452" s="191"/>
      <c r="CC452" s="191"/>
      <c r="CD452" s="191"/>
      <c r="CE452" s="191"/>
      <c r="CF452" s="191"/>
      <c r="CG452" s="191"/>
      <c r="CH452" s="191"/>
      <c r="CI452" s="191"/>
      <c r="CJ452" s="191"/>
      <c r="CK452" s="191"/>
      <c r="CL452" s="191"/>
      <c r="CM452" s="191"/>
      <c r="CN452" s="191"/>
      <c r="CO452" s="191"/>
      <c r="CP452" s="191"/>
      <c r="CQ452" s="191"/>
      <c r="CR452" s="191"/>
      <c r="CS452" s="191"/>
      <c r="CT452" s="191"/>
      <c r="CU452" s="191"/>
      <c r="CV452" s="191"/>
      <c r="CW452" s="191"/>
      <c r="CX452" s="191"/>
      <c r="CY452" s="191"/>
      <c r="CZ452" s="191"/>
      <c r="DA452" s="191"/>
      <c r="DB452" s="191"/>
      <c r="DC452" s="191"/>
      <c r="DD452" s="191"/>
      <c r="DE452" s="191"/>
      <c r="DF452" s="191"/>
      <c r="DG452" s="191"/>
      <c r="DH452" s="191"/>
      <c r="DI452" s="191"/>
      <c r="DJ452" s="191"/>
      <c r="DK452" s="191"/>
      <c r="DL452" s="191"/>
      <c r="DM452" s="191"/>
      <c r="DN452" s="191"/>
      <c r="DO452" s="191"/>
      <c r="DP452" s="191"/>
      <c r="DQ452" s="191"/>
      <c r="DR452" s="191"/>
      <c r="DS452" s="191"/>
      <c r="DT452" s="191"/>
      <c r="DU452" s="191"/>
      <c r="DV452" s="191"/>
      <c r="DW452" s="191"/>
      <c r="DX452" s="191"/>
      <c r="DY452" s="191"/>
      <c r="DZ452" s="191"/>
      <c r="EA452" s="191"/>
      <c r="EB452" s="191"/>
      <c r="EC452" s="191"/>
      <c r="ED452" s="191"/>
    </row>
    <row r="453" spans="1:134">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c r="BM453" s="191"/>
      <c r="BN453" s="191"/>
      <c r="BO453" s="191"/>
      <c r="BP453" s="191"/>
      <c r="BQ453" s="191"/>
      <c r="BR453" s="191"/>
      <c r="BS453" s="191"/>
      <c r="BT453" s="191"/>
      <c r="BU453" s="191"/>
      <c r="BV453" s="191"/>
      <c r="BW453" s="191"/>
      <c r="BX453" s="191"/>
      <c r="BY453" s="191"/>
      <c r="BZ453" s="191"/>
      <c r="CA453" s="191"/>
      <c r="CB453" s="191"/>
      <c r="CC453" s="191"/>
      <c r="CD453" s="191"/>
      <c r="CE453" s="191"/>
      <c r="CF453" s="191"/>
      <c r="CG453" s="191"/>
      <c r="CH453" s="191"/>
      <c r="CI453" s="191"/>
      <c r="CJ453" s="191"/>
      <c r="CK453" s="191"/>
      <c r="CL453" s="191"/>
      <c r="CM453" s="191"/>
      <c r="CN453" s="191"/>
      <c r="CO453" s="191"/>
      <c r="CP453" s="191"/>
      <c r="CQ453" s="191"/>
      <c r="CR453" s="191"/>
      <c r="CS453" s="191"/>
      <c r="CT453" s="191"/>
      <c r="CU453" s="191"/>
      <c r="CV453" s="191"/>
      <c r="CW453" s="191"/>
      <c r="CX453" s="191"/>
      <c r="CY453" s="191"/>
      <c r="CZ453" s="191"/>
      <c r="DA453" s="191"/>
      <c r="DB453" s="191"/>
      <c r="DC453" s="191"/>
      <c r="DD453" s="191"/>
      <c r="DE453" s="191"/>
      <c r="DF453" s="191"/>
      <c r="DG453" s="191"/>
      <c r="DH453" s="191"/>
      <c r="DI453" s="191"/>
      <c r="DJ453" s="191"/>
      <c r="DK453" s="191"/>
      <c r="DL453" s="191"/>
      <c r="DM453" s="191"/>
      <c r="DN453" s="191"/>
      <c r="DO453" s="191"/>
      <c r="DP453" s="191"/>
      <c r="DQ453" s="191"/>
      <c r="DR453" s="191"/>
      <c r="DS453" s="191"/>
      <c r="DT453" s="191"/>
      <c r="DU453" s="191"/>
      <c r="DV453" s="191"/>
      <c r="DW453" s="191"/>
      <c r="DX453" s="191"/>
      <c r="DY453" s="191"/>
      <c r="DZ453" s="191"/>
      <c r="EA453" s="191"/>
      <c r="EB453" s="191"/>
      <c r="EC453" s="191"/>
      <c r="ED453" s="191"/>
    </row>
    <row r="454" spans="1:134">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c r="BM454" s="191"/>
      <c r="BN454" s="191"/>
      <c r="BO454" s="191"/>
      <c r="BP454" s="191"/>
      <c r="BQ454" s="191"/>
      <c r="BR454" s="191"/>
      <c r="BS454" s="191"/>
      <c r="BT454" s="191"/>
      <c r="BU454" s="191"/>
      <c r="BV454" s="191"/>
      <c r="BW454" s="191"/>
      <c r="BX454" s="191"/>
      <c r="BY454" s="191"/>
      <c r="BZ454" s="191"/>
      <c r="CA454" s="191"/>
      <c r="CB454" s="191"/>
      <c r="CC454" s="191"/>
      <c r="CD454" s="191"/>
      <c r="CE454" s="191"/>
      <c r="CF454" s="191"/>
      <c r="CG454" s="191"/>
      <c r="CH454" s="191"/>
      <c r="CI454" s="191"/>
      <c r="CJ454" s="191"/>
      <c r="CK454" s="191"/>
      <c r="CL454" s="191"/>
      <c r="CM454" s="191"/>
      <c r="CN454" s="191"/>
      <c r="CO454" s="191"/>
      <c r="CP454" s="191"/>
      <c r="CQ454" s="191"/>
      <c r="CR454" s="191"/>
      <c r="CS454" s="191"/>
      <c r="CT454" s="191"/>
      <c r="CU454" s="191"/>
      <c r="CV454" s="191"/>
      <c r="CW454" s="191"/>
      <c r="CX454" s="191"/>
      <c r="CY454" s="191"/>
      <c r="CZ454" s="191"/>
      <c r="DA454" s="191"/>
      <c r="DB454" s="191"/>
      <c r="DC454" s="191"/>
      <c r="DD454" s="191"/>
      <c r="DE454" s="191"/>
      <c r="DF454" s="191"/>
      <c r="DG454" s="191"/>
      <c r="DH454" s="191"/>
      <c r="DI454" s="191"/>
      <c r="DJ454" s="191"/>
      <c r="DK454" s="191"/>
      <c r="DL454" s="191"/>
      <c r="DM454" s="191"/>
      <c r="DN454" s="191"/>
      <c r="DO454" s="191"/>
      <c r="DP454" s="191"/>
      <c r="DQ454" s="191"/>
      <c r="DR454" s="191"/>
      <c r="DS454" s="191"/>
      <c r="DT454" s="191"/>
      <c r="DU454" s="191"/>
      <c r="DV454" s="191"/>
      <c r="DW454" s="191"/>
      <c r="DX454" s="191"/>
      <c r="DY454" s="191"/>
      <c r="DZ454" s="191"/>
      <c r="EA454" s="191"/>
      <c r="EB454" s="191"/>
      <c r="EC454" s="191"/>
      <c r="ED454" s="191"/>
    </row>
    <row r="455" spans="1:134">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c r="BM455" s="191"/>
      <c r="BN455" s="191"/>
      <c r="BO455" s="191"/>
      <c r="BP455" s="191"/>
      <c r="BQ455" s="191"/>
      <c r="BR455" s="191"/>
      <c r="BS455" s="191"/>
      <c r="BT455" s="191"/>
      <c r="BU455" s="191"/>
      <c r="BV455" s="191"/>
      <c r="BW455" s="191"/>
      <c r="BX455" s="191"/>
      <c r="BY455" s="191"/>
      <c r="BZ455" s="191"/>
      <c r="CA455" s="191"/>
      <c r="CB455" s="191"/>
      <c r="CC455" s="191"/>
      <c r="CD455" s="191"/>
      <c r="CE455" s="191"/>
      <c r="CF455" s="191"/>
      <c r="CG455" s="191"/>
      <c r="CH455" s="191"/>
      <c r="CI455" s="191"/>
      <c r="CJ455" s="191"/>
      <c r="CK455" s="191"/>
      <c r="CL455" s="191"/>
      <c r="CM455" s="191"/>
      <c r="CN455" s="191"/>
      <c r="CO455" s="191"/>
      <c r="CP455" s="191"/>
      <c r="CQ455" s="191"/>
      <c r="CR455" s="191"/>
      <c r="CS455" s="191"/>
      <c r="CT455" s="191"/>
      <c r="CU455" s="191"/>
      <c r="CV455" s="191"/>
      <c r="CW455" s="191"/>
      <c r="CX455" s="191"/>
      <c r="CY455" s="191"/>
      <c r="CZ455" s="191"/>
      <c r="DA455" s="191"/>
      <c r="DB455" s="191"/>
      <c r="DC455" s="191"/>
      <c r="DD455" s="191"/>
      <c r="DE455" s="191"/>
      <c r="DF455" s="191"/>
      <c r="DG455" s="191"/>
      <c r="DH455" s="191"/>
      <c r="DI455" s="191"/>
      <c r="DJ455" s="191"/>
      <c r="DK455" s="191"/>
      <c r="DL455" s="191"/>
      <c r="DM455" s="191"/>
      <c r="DN455" s="191"/>
      <c r="DO455" s="191"/>
      <c r="DP455" s="191"/>
      <c r="DQ455" s="191"/>
      <c r="DR455" s="191"/>
      <c r="DS455" s="191"/>
      <c r="DT455" s="191"/>
      <c r="DU455" s="191"/>
      <c r="DV455" s="191"/>
      <c r="DW455" s="191"/>
      <c r="DX455" s="191"/>
      <c r="DY455" s="191"/>
      <c r="DZ455" s="191"/>
      <c r="EA455" s="191"/>
      <c r="EB455" s="191"/>
      <c r="EC455" s="191"/>
      <c r="ED455" s="191"/>
    </row>
    <row r="456" spans="1:134">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c r="BM456" s="191"/>
      <c r="BN456" s="191"/>
      <c r="BO456" s="191"/>
      <c r="BP456" s="191"/>
      <c r="BQ456" s="191"/>
      <c r="BR456" s="191"/>
      <c r="BS456" s="191"/>
      <c r="BT456" s="191"/>
      <c r="BU456" s="191"/>
      <c r="BV456" s="191"/>
      <c r="BW456" s="191"/>
      <c r="BX456" s="191"/>
      <c r="BY456" s="191"/>
      <c r="BZ456" s="191"/>
      <c r="CA456" s="191"/>
      <c r="CB456" s="191"/>
      <c r="CC456" s="191"/>
      <c r="CD456" s="191"/>
      <c r="CE456" s="191"/>
      <c r="CF456" s="191"/>
      <c r="CG456" s="191"/>
      <c r="CH456" s="191"/>
      <c r="CI456" s="191"/>
      <c r="CJ456" s="191"/>
      <c r="CK456" s="191"/>
      <c r="CL456" s="191"/>
      <c r="CM456" s="191"/>
      <c r="CN456" s="191"/>
      <c r="CO456" s="191"/>
      <c r="CP456" s="191"/>
      <c r="CQ456" s="191"/>
      <c r="CR456" s="191"/>
      <c r="CS456" s="191"/>
      <c r="CT456" s="191"/>
      <c r="CU456" s="191"/>
      <c r="CV456" s="191"/>
      <c r="CW456" s="191"/>
      <c r="CX456" s="191"/>
      <c r="CY456" s="191"/>
      <c r="CZ456" s="191"/>
      <c r="DA456" s="191"/>
      <c r="DB456" s="191"/>
      <c r="DC456" s="191"/>
      <c r="DD456" s="191"/>
      <c r="DE456" s="191"/>
      <c r="DF456" s="191"/>
      <c r="DG456" s="191"/>
      <c r="DH456" s="191"/>
      <c r="DI456" s="191"/>
      <c r="DJ456" s="191"/>
      <c r="DK456" s="191"/>
      <c r="DL456" s="191"/>
      <c r="DM456" s="191"/>
      <c r="DN456" s="191"/>
      <c r="DO456" s="191"/>
      <c r="DP456" s="191"/>
      <c r="DQ456" s="191"/>
      <c r="DR456" s="191"/>
      <c r="DS456" s="191"/>
      <c r="DT456" s="191"/>
      <c r="DU456" s="191"/>
      <c r="DV456" s="191"/>
      <c r="DW456" s="191"/>
      <c r="DX456" s="191"/>
      <c r="DY456" s="191"/>
      <c r="DZ456" s="191"/>
      <c r="EA456" s="191"/>
      <c r="EB456" s="191"/>
      <c r="EC456" s="191"/>
      <c r="ED456" s="191"/>
    </row>
    <row r="457" spans="1:134">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c r="BM457" s="191"/>
      <c r="BN457" s="191"/>
      <c r="BO457" s="191"/>
      <c r="BP457" s="191"/>
      <c r="BQ457" s="191"/>
      <c r="BR457" s="191"/>
      <c r="BS457" s="191"/>
      <c r="BT457" s="191"/>
      <c r="BU457" s="191"/>
      <c r="BV457" s="191"/>
      <c r="BW457" s="191"/>
      <c r="BX457" s="191"/>
      <c r="BY457" s="191"/>
      <c r="BZ457" s="191"/>
      <c r="CA457" s="191"/>
      <c r="CB457" s="191"/>
      <c r="CC457" s="191"/>
      <c r="CD457" s="191"/>
      <c r="CE457" s="191"/>
      <c r="CF457" s="191"/>
      <c r="CG457" s="191"/>
      <c r="CH457" s="191"/>
      <c r="CI457" s="191"/>
      <c r="CJ457" s="191"/>
      <c r="CK457" s="191"/>
      <c r="CL457" s="191"/>
      <c r="CM457" s="191"/>
      <c r="CN457" s="191"/>
      <c r="CO457" s="191"/>
      <c r="CP457" s="191"/>
      <c r="CQ457" s="191"/>
      <c r="CR457" s="191"/>
      <c r="CS457" s="191"/>
      <c r="CT457" s="191"/>
      <c r="CU457" s="191"/>
      <c r="CV457" s="191"/>
      <c r="CW457" s="191"/>
      <c r="CX457" s="191"/>
      <c r="CY457" s="191"/>
      <c r="CZ457" s="191"/>
      <c r="DA457" s="191"/>
      <c r="DB457" s="191"/>
      <c r="DC457" s="191"/>
      <c r="DD457" s="191"/>
      <c r="DE457" s="191"/>
      <c r="DF457" s="191"/>
      <c r="DG457" s="191"/>
      <c r="DH457" s="191"/>
      <c r="DI457" s="191"/>
      <c r="DJ457" s="191"/>
      <c r="DK457" s="191"/>
      <c r="DL457" s="191"/>
      <c r="DM457" s="191"/>
      <c r="DN457" s="191"/>
      <c r="DO457" s="191"/>
      <c r="DP457" s="191"/>
      <c r="DQ457" s="191"/>
      <c r="DR457" s="191"/>
      <c r="DS457" s="191"/>
      <c r="DT457" s="191"/>
      <c r="DU457" s="191"/>
      <c r="DV457" s="191"/>
      <c r="DW457" s="191"/>
      <c r="DX457" s="191"/>
      <c r="DY457" s="191"/>
      <c r="DZ457" s="191"/>
      <c r="EA457" s="191"/>
      <c r="EB457" s="191"/>
      <c r="EC457" s="191"/>
      <c r="ED457" s="191"/>
    </row>
    <row r="458" spans="1:134">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c r="BM458" s="191"/>
      <c r="BN458" s="191"/>
      <c r="BO458" s="191"/>
      <c r="BP458" s="191"/>
      <c r="BQ458" s="191"/>
      <c r="BR458" s="191"/>
      <c r="BS458" s="191"/>
      <c r="BT458" s="191"/>
      <c r="BU458" s="191"/>
      <c r="BV458" s="191"/>
      <c r="BW458" s="191"/>
      <c r="BX458" s="191"/>
      <c r="BY458" s="191"/>
      <c r="BZ458" s="191"/>
      <c r="CA458" s="191"/>
      <c r="CB458" s="191"/>
      <c r="CC458" s="191"/>
      <c r="CD458" s="191"/>
      <c r="CE458" s="191"/>
      <c r="CF458" s="191"/>
      <c r="CG458" s="191"/>
      <c r="CH458" s="191"/>
      <c r="CI458" s="191"/>
      <c r="CJ458" s="191"/>
      <c r="CK458" s="191"/>
      <c r="CL458" s="191"/>
      <c r="CM458" s="191"/>
      <c r="CN458" s="191"/>
      <c r="CO458" s="191"/>
      <c r="CP458" s="191"/>
      <c r="CQ458" s="191"/>
      <c r="CR458" s="191"/>
      <c r="CS458" s="191"/>
      <c r="CT458" s="191"/>
      <c r="CU458" s="191"/>
      <c r="CV458" s="191"/>
      <c r="CW458" s="191"/>
      <c r="CX458" s="191"/>
      <c r="CY458" s="191"/>
      <c r="CZ458" s="191"/>
      <c r="DA458" s="191"/>
      <c r="DB458" s="191"/>
      <c r="DC458" s="191"/>
      <c r="DD458" s="191"/>
      <c r="DE458" s="191"/>
      <c r="DF458" s="191"/>
      <c r="DG458" s="191"/>
      <c r="DH458" s="191"/>
      <c r="DI458" s="191"/>
      <c r="DJ458" s="191"/>
      <c r="DK458" s="191"/>
      <c r="DL458" s="191"/>
      <c r="DM458" s="191"/>
      <c r="DN458" s="191"/>
      <c r="DO458" s="191"/>
      <c r="DP458" s="191"/>
      <c r="DQ458" s="191"/>
      <c r="DR458" s="191"/>
      <c r="DS458" s="191"/>
      <c r="DT458" s="191"/>
      <c r="DU458" s="191"/>
      <c r="DV458" s="191"/>
      <c r="DW458" s="191"/>
      <c r="DX458" s="191"/>
      <c r="DY458" s="191"/>
      <c r="DZ458" s="191"/>
      <c r="EA458" s="191"/>
      <c r="EB458" s="191"/>
      <c r="EC458" s="191"/>
      <c r="ED458" s="191"/>
    </row>
    <row r="459" spans="1:134">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c r="BM459" s="191"/>
      <c r="BN459" s="191"/>
      <c r="BO459" s="191"/>
      <c r="BP459" s="191"/>
      <c r="BQ459" s="191"/>
      <c r="BR459" s="191"/>
      <c r="BS459" s="191"/>
      <c r="BT459" s="191"/>
      <c r="BU459" s="191"/>
      <c r="BV459" s="191"/>
      <c r="BW459" s="191"/>
      <c r="BX459" s="191"/>
      <c r="BY459" s="191"/>
      <c r="BZ459" s="191"/>
      <c r="CA459" s="191"/>
      <c r="CB459" s="191"/>
      <c r="CC459" s="191"/>
      <c r="CD459" s="191"/>
      <c r="CE459" s="191"/>
      <c r="CF459" s="191"/>
      <c r="CG459" s="191"/>
      <c r="CH459" s="191"/>
      <c r="CI459" s="191"/>
      <c r="CJ459" s="191"/>
      <c r="CK459" s="191"/>
      <c r="CL459" s="191"/>
      <c r="CM459" s="191"/>
      <c r="CN459" s="191"/>
      <c r="CO459" s="191"/>
      <c r="CP459" s="191"/>
      <c r="CQ459" s="191"/>
      <c r="CR459" s="191"/>
      <c r="CS459" s="191"/>
      <c r="CT459" s="191"/>
      <c r="CU459" s="191"/>
      <c r="CV459" s="191"/>
      <c r="CW459" s="191"/>
      <c r="CX459" s="191"/>
      <c r="CY459" s="191"/>
      <c r="CZ459" s="191"/>
      <c r="DA459" s="191"/>
      <c r="DB459" s="191"/>
      <c r="DC459" s="191"/>
      <c r="DD459" s="191"/>
      <c r="DE459" s="191"/>
      <c r="DF459" s="191"/>
      <c r="DG459" s="191"/>
      <c r="DH459" s="191"/>
      <c r="DI459" s="191"/>
      <c r="DJ459" s="191"/>
      <c r="DK459" s="191"/>
      <c r="DL459" s="191"/>
      <c r="DM459" s="191"/>
      <c r="DN459" s="191"/>
      <c r="DO459" s="191"/>
      <c r="DP459" s="191"/>
      <c r="DQ459" s="191"/>
      <c r="DR459" s="191"/>
      <c r="DS459" s="191"/>
      <c r="DT459" s="191"/>
      <c r="DU459" s="191"/>
      <c r="DV459" s="191"/>
      <c r="DW459" s="191"/>
      <c r="DX459" s="191"/>
      <c r="DY459" s="191"/>
      <c r="DZ459" s="191"/>
      <c r="EA459" s="191"/>
      <c r="EB459" s="191"/>
      <c r="EC459" s="191"/>
      <c r="ED459" s="191"/>
    </row>
    <row r="460" spans="1:134">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c r="BM460" s="191"/>
      <c r="BN460" s="191"/>
      <c r="BO460" s="191"/>
      <c r="BP460" s="191"/>
      <c r="BQ460" s="191"/>
      <c r="BR460" s="191"/>
      <c r="BS460" s="191"/>
      <c r="BT460" s="191"/>
      <c r="BU460" s="191"/>
      <c r="BV460" s="191"/>
      <c r="BW460" s="191"/>
      <c r="BX460" s="191"/>
      <c r="BY460" s="191"/>
      <c r="BZ460" s="191"/>
      <c r="CA460" s="191"/>
      <c r="CB460" s="191"/>
      <c r="CC460" s="191"/>
      <c r="CD460" s="191"/>
      <c r="CE460" s="191"/>
      <c r="CF460" s="191"/>
      <c r="CG460" s="191"/>
      <c r="CH460" s="191"/>
      <c r="CI460" s="191"/>
      <c r="CJ460" s="191"/>
      <c r="CK460" s="191"/>
      <c r="CL460" s="191"/>
      <c r="CM460" s="191"/>
      <c r="CN460" s="191"/>
      <c r="CO460" s="191"/>
      <c r="CP460" s="191"/>
      <c r="CQ460" s="191"/>
      <c r="CR460" s="191"/>
      <c r="CS460" s="191"/>
      <c r="CT460" s="191"/>
      <c r="CU460" s="191"/>
      <c r="CV460" s="191"/>
      <c r="CW460" s="191"/>
      <c r="CX460" s="191"/>
      <c r="CY460" s="191"/>
      <c r="CZ460" s="191"/>
      <c r="DA460" s="191"/>
      <c r="DB460" s="191"/>
      <c r="DC460" s="191"/>
      <c r="DD460" s="191"/>
      <c r="DE460" s="191"/>
      <c r="DF460" s="191"/>
      <c r="DG460" s="191"/>
      <c r="DH460" s="191"/>
      <c r="DI460" s="191"/>
      <c r="DJ460" s="191"/>
      <c r="DK460" s="191"/>
      <c r="DL460" s="191"/>
      <c r="DM460" s="191"/>
      <c r="DN460" s="191"/>
      <c r="DO460" s="191"/>
      <c r="DP460" s="191"/>
      <c r="DQ460" s="191"/>
      <c r="DR460" s="191"/>
      <c r="DS460" s="191"/>
      <c r="DT460" s="191"/>
      <c r="DU460" s="191"/>
      <c r="DV460" s="191"/>
      <c r="DW460" s="191"/>
      <c r="DX460" s="191"/>
      <c r="DY460" s="191"/>
      <c r="DZ460" s="191"/>
      <c r="EA460" s="191"/>
      <c r="EB460" s="191"/>
      <c r="EC460" s="191"/>
      <c r="ED460" s="191"/>
    </row>
    <row r="461" spans="1:134">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c r="BO461" s="191"/>
      <c r="BP461" s="191"/>
      <c r="BQ461" s="191"/>
      <c r="BR461" s="191"/>
      <c r="BS461" s="191"/>
      <c r="BT461" s="191"/>
      <c r="BU461" s="191"/>
      <c r="BV461" s="191"/>
      <c r="BW461" s="191"/>
      <c r="BX461" s="191"/>
      <c r="BY461" s="191"/>
      <c r="BZ461" s="191"/>
      <c r="CA461" s="191"/>
      <c r="CB461" s="191"/>
      <c r="CC461" s="191"/>
      <c r="CD461" s="191"/>
      <c r="CE461" s="191"/>
      <c r="CF461" s="191"/>
      <c r="CG461" s="191"/>
      <c r="CH461" s="191"/>
      <c r="CI461" s="191"/>
      <c r="CJ461" s="191"/>
      <c r="CK461" s="191"/>
      <c r="CL461" s="191"/>
      <c r="CM461" s="191"/>
      <c r="CN461" s="191"/>
      <c r="CO461" s="191"/>
      <c r="CP461" s="191"/>
      <c r="CQ461" s="191"/>
      <c r="CR461" s="191"/>
      <c r="CS461" s="191"/>
      <c r="CT461" s="191"/>
      <c r="CU461" s="191"/>
      <c r="CV461" s="191"/>
      <c r="CW461" s="191"/>
      <c r="CX461" s="191"/>
      <c r="CY461" s="191"/>
      <c r="CZ461" s="191"/>
      <c r="DA461" s="191"/>
      <c r="DB461" s="191"/>
      <c r="DC461" s="191"/>
      <c r="DD461" s="191"/>
      <c r="DE461" s="191"/>
      <c r="DF461" s="191"/>
      <c r="DG461" s="191"/>
      <c r="DH461" s="191"/>
      <c r="DI461" s="191"/>
      <c r="DJ461" s="191"/>
      <c r="DK461" s="191"/>
      <c r="DL461" s="191"/>
      <c r="DM461" s="191"/>
      <c r="DN461" s="191"/>
      <c r="DO461" s="191"/>
      <c r="DP461" s="191"/>
      <c r="DQ461" s="191"/>
      <c r="DR461" s="191"/>
      <c r="DS461" s="191"/>
      <c r="DT461" s="191"/>
      <c r="DU461" s="191"/>
      <c r="DV461" s="191"/>
      <c r="DW461" s="191"/>
      <c r="DX461" s="191"/>
      <c r="DY461" s="191"/>
      <c r="DZ461" s="191"/>
      <c r="EA461" s="191"/>
      <c r="EB461" s="191"/>
      <c r="EC461" s="191"/>
      <c r="ED461" s="191"/>
    </row>
    <row r="462" spans="1:134">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c r="BO462" s="191"/>
      <c r="BP462" s="191"/>
      <c r="BQ462" s="191"/>
      <c r="BR462" s="191"/>
      <c r="BS462" s="191"/>
      <c r="BT462" s="191"/>
      <c r="BU462" s="191"/>
      <c r="BV462" s="191"/>
      <c r="BW462" s="191"/>
      <c r="BX462" s="191"/>
      <c r="BY462" s="191"/>
      <c r="BZ462" s="191"/>
      <c r="CA462" s="191"/>
      <c r="CB462" s="191"/>
      <c r="CC462" s="191"/>
      <c r="CD462" s="191"/>
      <c r="CE462" s="191"/>
      <c r="CF462" s="191"/>
      <c r="CG462" s="191"/>
      <c r="CH462" s="191"/>
      <c r="CI462" s="191"/>
      <c r="CJ462" s="191"/>
      <c r="CK462" s="191"/>
      <c r="CL462" s="191"/>
      <c r="CM462" s="191"/>
      <c r="CN462" s="191"/>
      <c r="CO462" s="191"/>
      <c r="CP462" s="191"/>
      <c r="CQ462" s="191"/>
      <c r="CR462" s="191"/>
      <c r="CS462" s="191"/>
      <c r="CT462" s="191"/>
      <c r="CU462" s="191"/>
      <c r="CV462" s="191"/>
      <c r="CW462" s="191"/>
      <c r="CX462" s="191"/>
      <c r="CY462" s="191"/>
      <c r="CZ462" s="191"/>
      <c r="DA462" s="191"/>
      <c r="DB462" s="191"/>
      <c r="DC462" s="191"/>
      <c r="DD462" s="191"/>
      <c r="DE462" s="191"/>
      <c r="DF462" s="191"/>
      <c r="DG462" s="191"/>
      <c r="DH462" s="191"/>
      <c r="DI462" s="191"/>
      <c r="DJ462" s="191"/>
      <c r="DK462" s="191"/>
      <c r="DL462" s="191"/>
      <c r="DM462" s="191"/>
      <c r="DN462" s="191"/>
      <c r="DO462" s="191"/>
      <c r="DP462" s="191"/>
      <c r="DQ462" s="191"/>
      <c r="DR462" s="191"/>
      <c r="DS462" s="191"/>
      <c r="DT462" s="191"/>
      <c r="DU462" s="191"/>
      <c r="DV462" s="191"/>
      <c r="DW462" s="191"/>
      <c r="DX462" s="191"/>
      <c r="DY462" s="191"/>
      <c r="DZ462" s="191"/>
      <c r="EA462" s="191"/>
      <c r="EB462" s="191"/>
      <c r="EC462" s="191"/>
      <c r="ED462" s="191"/>
    </row>
    <row r="463" spans="1:134">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c r="BO463" s="191"/>
      <c r="BP463" s="191"/>
      <c r="BQ463" s="191"/>
      <c r="BR463" s="191"/>
      <c r="BS463" s="191"/>
      <c r="BT463" s="191"/>
      <c r="BU463" s="191"/>
      <c r="BV463" s="191"/>
      <c r="BW463" s="191"/>
      <c r="BX463" s="191"/>
      <c r="BY463" s="191"/>
      <c r="BZ463" s="191"/>
      <c r="CA463" s="191"/>
      <c r="CB463" s="191"/>
      <c r="CC463" s="191"/>
      <c r="CD463" s="191"/>
      <c r="CE463" s="191"/>
      <c r="CF463" s="191"/>
      <c r="CG463" s="191"/>
      <c r="CH463" s="191"/>
      <c r="CI463" s="191"/>
      <c r="CJ463" s="191"/>
      <c r="CK463" s="191"/>
      <c r="CL463" s="191"/>
      <c r="CM463" s="191"/>
      <c r="CN463" s="191"/>
      <c r="CO463" s="191"/>
      <c r="CP463" s="191"/>
      <c r="CQ463" s="191"/>
      <c r="CR463" s="191"/>
      <c r="CS463" s="191"/>
      <c r="CT463" s="191"/>
      <c r="CU463" s="191"/>
      <c r="CV463" s="191"/>
      <c r="CW463" s="191"/>
      <c r="CX463" s="191"/>
      <c r="CY463" s="191"/>
      <c r="CZ463" s="191"/>
      <c r="DA463" s="191"/>
      <c r="DB463" s="191"/>
      <c r="DC463" s="191"/>
      <c r="DD463" s="191"/>
      <c r="DE463" s="191"/>
      <c r="DF463" s="191"/>
      <c r="DG463" s="191"/>
      <c r="DH463" s="191"/>
      <c r="DI463" s="191"/>
      <c r="DJ463" s="191"/>
      <c r="DK463" s="191"/>
      <c r="DL463" s="191"/>
      <c r="DM463" s="191"/>
      <c r="DN463" s="191"/>
      <c r="DO463" s="191"/>
      <c r="DP463" s="191"/>
      <c r="DQ463" s="191"/>
      <c r="DR463" s="191"/>
      <c r="DS463" s="191"/>
      <c r="DT463" s="191"/>
      <c r="DU463" s="191"/>
      <c r="DV463" s="191"/>
      <c r="DW463" s="191"/>
      <c r="DX463" s="191"/>
      <c r="DY463" s="191"/>
      <c r="DZ463" s="191"/>
      <c r="EA463" s="191"/>
      <c r="EB463" s="191"/>
      <c r="EC463" s="191"/>
      <c r="ED463" s="191"/>
    </row>
    <row r="464" spans="1:134">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c r="BO464" s="191"/>
      <c r="BP464" s="191"/>
      <c r="BQ464" s="191"/>
      <c r="BR464" s="191"/>
      <c r="BS464" s="191"/>
      <c r="BT464" s="191"/>
      <c r="BU464" s="191"/>
      <c r="BV464" s="191"/>
      <c r="BW464" s="191"/>
      <c r="BX464" s="191"/>
      <c r="BY464" s="191"/>
      <c r="BZ464" s="191"/>
      <c r="CA464" s="191"/>
      <c r="CB464" s="191"/>
      <c r="CC464" s="191"/>
      <c r="CD464" s="191"/>
      <c r="CE464" s="191"/>
      <c r="CF464" s="191"/>
      <c r="CG464" s="191"/>
      <c r="CH464" s="191"/>
      <c r="CI464" s="191"/>
      <c r="CJ464" s="191"/>
      <c r="CK464" s="191"/>
      <c r="CL464" s="191"/>
      <c r="CM464" s="191"/>
      <c r="CN464" s="191"/>
      <c r="CO464" s="191"/>
      <c r="CP464" s="191"/>
      <c r="CQ464" s="191"/>
      <c r="CR464" s="191"/>
      <c r="CS464" s="191"/>
      <c r="CT464" s="191"/>
      <c r="CU464" s="191"/>
      <c r="CV464" s="191"/>
      <c r="CW464" s="191"/>
      <c r="CX464" s="191"/>
      <c r="CY464" s="191"/>
      <c r="CZ464" s="191"/>
      <c r="DA464" s="191"/>
      <c r="DB464" s="191"/>
      <c r="DC464" s="191"/>
      <c r="DD464" s="191"/>
      <c r="DE464" s="191"/>
      <c r="DF464" s="191"/>
      <c r="DG464" s="191"/>
      <c r="DH464" s="191"/>
      <c r="DI464" s="191"/>
      <c r="DJ464" s="191"/>
      <c r="DK464" s="191"/>
      <c r="DL464" s="191"/>
      <c r="DM464" s="191"/>
      <c r="DN464" s="191"/>
      <c r="DO464" s="191"/>
      <c r="DP464" s="191"/>
      <c r="DQ464" s="191"/>
      <c r="DR464" s="191"/>
      <c r="DS464" s="191"/>
      <c r="DT464" s="191"/>
      <c r="DU464" s="191"/>
      <c r="DV464" s="191"/>
      <c r="DW464" s="191"/>
      <c r="DX464" s="191"/>
      <c r="DY464" s="191"/>
      <c r="DZ464" s="191"/>
      <c r="EA464" s="191"/>
      <c r="EB464" s="191"/>
      <c r="EC464" s="191"/>
      <c r="ED464" s="191"/>
    </row>
    <row r="465" spans="1:134">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c r="BO465" s="191"/>
      <c r="BP465" s="191"/>
      <c r="BQ465" s="191"/>
      <c r="BR465" s="191"/>
      <c r="BS465" s="191"/>
      <c r="BT465" s="191"/>
      <c r="BU465" s="191"/>
      <c r="BV465" s="191"/>
      <c r="BW465" s="191"/>
      <c r="BX465" s="191"/>
      <c r="BY465" s="191"/>
      <c r="BZ465" s="191"/>
      <c r="CA465" s="191"/>
      <c r="CB465" s="191"/>
      <c r="CC465" s="191"/>
      <c r="CD465" s="191"/>
      <c r="CE465" s="191"/>
      <c r="CF465" s="191"/>
      <c r="CG465" s="191"/>
      <c r="CH465" s="191"/>
      <c r="CI465" s="191"/>
      <c r="CJ465" s="191"/>
      <c r="CK465" s="191"/>
      <c r="CL465" s="191"/>
      <c r="CM465" s="191"/>
      <c r="CN465" s="191"/>
      <c r="CO465" s="191"/>
      <c r="CP465" s="191"/>
      <c r="CQ465" s="191"/>
      <c r="CR465" s="191"/>
      <c r="CS465" s="191"/>
      <c r="CT465" s="191"/>
      <c r="CU465" s="191"/>
      <c r="CV465" s="191"/>
      <c r="CW465" s="191"/>
      <c r="CX465" s="191"/>
      <c r="CY465" s="191"/>
      <c r="CZ465" s="191"/>
      <c r="DA465" s="191"/>
      <c r="DB465" s="191"/>
      <c r="DC465" s="191"/>
      <c r="DD465" s="191"/>
      <c r="DE465" s="191"/>
      <c r="DF465" s="191"/>
      <c r="DG465" s="191"/>
      <c r="DH465" s="191"/>
      <c r="DI465" s="191"/>
      <c r="DJ465" s="191"/>
      <c r="DK465" s="191"/>
      <c r="DL465" s="191"/>
      <c r="DM465" s="191"/>
      <c r="DN465" s="191"/>
      <c r="DO465" s="191"/>
      <c r="DP465" s="191"/>
      <c r="DQ465" s="191"/>
      <c r="DR465" s="191"/>
      <c r="DS465" s="191"/>
      <c r="DT465" s="191"/>
      <c r="DU465" s="191"/>
      <c r="DV465" s="191"/>
      <c r="DW465" s="191"/>
      <c r="DX465" s="191"/>
      <c r="DY465" s="191"/>
      <c r="DZ465" s="191"/>
      <c r="EA465" s="191"/>
      <c r="EB465" s="191"/>
      <c r="EC465" s="191"/>
      <c r="ED465" s="191"/>
    </row>
    <row r="466" spans="1:134">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c r="BO466" s="191"/>
      <c r="BP466" s="191"/>
      <c r="BQ466" s="191"/>
      <c r="BR466" s="191"/>
      <c r="BS466" s="191"/>
      <c r="BT466" s="191"/>
      <c r="BU466" s="191"/>
      <c r="BV466" s="191"/>
      <c r="BW466" s="191"/>
      <c r="BX466" s="191"/>
      <c r="BY466" s="191"/>
      <c r="BZ466" s="191"/>
      <c r="CA466" s="191"/>
      <c r="CB466" s="191"/>
      <c r="CC466" s="191"/>
      <c r="CD466" s="191"/>
      <c r="CE466" s="191"/>
      <c r="CF466" s="191"/>
      <c r="CG466" s="191"/>
      <c r="CH466" s="191"/>
      <c r="CI466" s="191"/>
      <c r="CJ466" s="191"/>
      <c r="CK466" s="191"/>
      <c r="CL466" s="191"/>
      <c r="CM466" s="191"/>
      <c r="CN466" s="191"/>
      <c r="CO466" s="191"/>
      <c r="CP466" s="191"/>
      <c r="CQ466" s="191"/>
      <c r="CR466" s="191"/>
      <c r="CS466" s="191"/>
      <c r="CT466" s="191"/>
      <c r="CU466" s="191"/>
      <c r="CV466" s="191"/>
      <c r="CW466" s="191"/>
      <c r="CX466" s="191"/>
      <c r="CY466" s="191"/>
      <c r="CZ466" s="191"/>
      <c r="DA466" s="191"/>
      <c r="DB466" s="191"/>
      <c r="DC466" s="191"/>
      <c r="DD466" s="191"/>
      <c r="DE466" s="191"/>
      <c r="DF466" s="191"/>
      <c r="DG466" s="191"/>
      <c r="DH466" s="191"/>
      <c r="DI466" s="191"/>
      <c r="DJ466" s="191"/>
      <c r="DK466" s="191"/>
      <c r="DL466" s="191"/>
      <c r="DM466" s="191"/>
      <c r="DN466" s="191"/>
      <c r="DO466" s="191"/>
      <c r="DP466" s="191"/>
      <c r="DQ466" s="191"/>
      <c r="DR466" s="191"/>
      <c r="DS466" s="191"/>
      <c r="DT466" s="191"/>
      <c r="DU466" s="191"/>
      <c r="DV466" s="191"/>
      <c r="DW466" s="191"/>
      <c r="DX466" s="191"/>
      <c r="DY466" s="191"/>
      <c r="DZ466" s="191"/>
      <c r="EA466" s="191"/>
      <c r="EB466" s="191"/>
      <c r="EC466" s="191"/>
      <c r="ED466" s="191"/>
    </row>
    <row r="467" spans="1:134">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191"/>
      <c r="CL467" s="191"/>
      <c r="CM467" s="191"/>
      <c r="CN467" s="191"/>
      <c r="CO467" s="191"/>
      <c r="CP467" s="191"/>
      <c r="CQ467" s="191"/>
      <c r="CR467" s="191"/>
      <c r="CS467" s="191"/>
      <c r="CT467" s="191"/>
      <c r="CU467" s="191"/>
      <c r="CV467" s="191"/>
      <c r="CW467" s="191"/>
      <c r="CX467" s="191"/>
      <c r="CY467" s="191"/>
      <c r="CZ467" s="191"/>
      <c r="DA467" s="191"/>
      <c r="DB467" s="191"/>
      <c r="DC467" s="191"/>
      <c r="DD467" s="191"/>
      <c r="DE467" s="191"/>
      <c r="DF467" s="191"/>
      <c r="DG467" s="191"/>
      <c r="DH467" s="191"/>
      <c r="DI467" s="191"/>
      <c r="DJ467" s="191"/>
      <c r="DK467" s="191"/>
      <c r="DL467" s="191"/>
      <c r="DM467" s="191"/>
      <c r="DN467" s="191"/>
      <c r="DO467" s="191"/>
      <c r="DP467" s="191"/>
      <c r="DQ467" s="191"/>
      <c r="DR467" s="191"/>
      <c r="DS467" s="191"/>
      <c r="DT467" s="191"/>
      <c r="DU467" s="191"/>
      <c r="DV467" s="191"/>
      <c r="DW467" s="191"/>
      <c r="DX467" s="191"/>
      <c r="DY467" s="191"/>
      <c r="DZ467" s="191"/>
      <c r="EA467" s="191"/>
      <c r="EB467" s="191"/>
      <c r="EC467" s="191"/>
      <c r="ED467" s="191"/>
    </row>
    <row r="468" spans="1:134">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c r="BO468" s="191"/>
      <c r="BP468" s="191"/>
      <c r="BQ468" s="191"/>
      <c r="BR468" s="191"/>
      <c r="BS468" s="191"/>
      <c r="BT468" s="191"/>
      <c r="BU468" s="191"/>
      <c r="BV468" s="191"/>
      <c r="BW468" s="191"/>
      <c r="BX468" s="191"/>
      <c r="BY468" s="191"/>
      <c r="BZ468" s="191"/>
      <c r="CA468" s="191"/>
      <c r="CB468" s="191"/>
      <c r="CC468" s="191"/>
      <c r="CD468" s="191"/>
      <c r="CE468" s="191"/>
      <c r="CF468" s="191"/>
      <c r="CG468" s="191"/>
      <c r="CH468" s="191"/>
      <c r="CI468" s="191"/>
      <c r="CJ468" s="191"/>
      <c r="CK468" s="191"/>
      <c r="CL468" s="191"/>
      <c r="CM468" s="191"/>
      <c r="CN468" s="191"/>
      <c r="CO468" s="191"/>
      <c r="CP468" s="191"/>
      <c r="CQ468" s="191"/>
      <c r="CR468" s="191"/>
      <c r="CS468" s="191"/>
      <c r="CT468" s="191"/>
      <c r="CU468" s="191"/>
      <c r="CV468" s="191"/>
      <c r="CW468" s="191"/>
      <c r="CX468" s="191"/>
      <c r="CY468" s="191"/>
      <c r="CZ468" s="191"/>
      <c r="DA468" s="191"/>
      <c r="DB468" s="191"/>
      <c r="DC468" s="191"/>
      <c r="DD468" s="191"/>
      <c r="DE468" s="191"/>
      <c r="DF468" s="191"/>
      <c r="DG468" s="191"/>
      <c r="DH468" s="191"/>
      <c r="DI468" s="191"/>
      <c r="DJ468" s="191"/>
      <c r="DK468" s="191"/>
      <c r="DL468" s="191"/>
      <c r="DM468" s="191"/>
      <c r="DN468" s="191"/>
      <c r="DO468" s="191"/>
      <c r="DP468" s="191"/>
      <c r="DQ468" s="191"/>
      <c r="DR468" s="191"/>
      <c r="DS468" s="191"/>
      <c r="DT468" s="191"/>
      <c r="DU468" s="191"/>
      <c r="DV468" s="191"/>
      <c r="DW468" s="191"/>
      <c r="DX468" s="191"/>
      <c r="DY468" s="191"/>
      <c r="DZ468" s="191"/>
      <c r="EA468" s="191"/>
      <c r="EB468" s="191"/>
      <c r="EC468" s="191"/>
      <c r="ED468" s="191"/>
    </row>
    <row r="469" spans="1:134">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c r="BO469" s="191"/>
      <c r="BP469" s="191"/>
      <c r="BQ469" s="191"/>
      <c r="BR469" s="191"/>
      <c r="BS469" s="191"/>
      <c r="BT469" s="191"/>
      <c r="BU469" s="191"/>
      <c r="BV469" s="191"/>
      <c r="BW469" s="191"/>
      <c r="BX469" s="191"/>
      <c r="BY469" s="191"/>
      <c r="BZ469" s="191"/>
      <c r="CA469" s="191"/>
      <c r="CB469" s="191"/>
      <c r="CC469" s="191"/>
      <c r="CD469" s="191"/>
      <c r="CE469" s="191"/>
      <c r="CF469" s="191"/>
      <c r="CG469" s="191"/>
      <c r="CH469" s="191"/>
      <c r="CI469" s="191"/>
      <c r="CJ469" s="191"/>
      <c r="CK469" s="191"/>
      <c r="CL469" s="191"/>
      <c r="CM469" s="191"/>
      <c r="CN469" s="191"/>
      <c r="CO469" s="191"/>
      <c r="CP469" s="191"/>
      <c r="CQ469" s="191"/>
      <c r="CR469" s="191"/>
      <c r="CS469" s="191"/>
      <c r="CT469" s="191"/>
      <c r="CU469" s="191"/>
      <c r="CV469" s="191"/>
      <c r="CW469" s="191"/>
      <c r="CX469" s="191"/>
      <c r="CY469" s="191"/>
      <c r="CZ469" s="191"/>
      <c r="DA469" s="191"/>
      <c r="DB469" s="191"/>
      <c r="DC469" s="191"/>
      <c r="DD469" s="191"/>
      <c r="DE469" s="191"/>
      <c r="DF469" s="191"/>
      <c r="DG469" s="191"/>
      <c r="DH469" s="191"/>
      <c r="DI469" s="191"/>
      <c r="DJ469" s="191"/>
      <c r="DK469" s="191"/>
      <c r="DL469" s="191"/>
      <c r="DM469" s="191"/>
      <c r="DN469" s="191"/>
      <c r="DO469" s="191"/>
      <c r="DP469" s="191"/>
      <c r="DQ469" s="191"/>
      <c r="DR469" s="191"/>
      <c r="DS469" s="191"/>
      <c r="DT469" s="191"/>
      <c r="DU469" s="191"/>
      <c r="DV469" s="191"/>
      <c r="DW469" s="191"/>
      <c r="DX469" s="191"/>
      <c r="DY469" s="191"/>
      <c r="DZ469" s="191"/>
      <c r="EA469" s="191"/>
      <c r="EB469" s="191"/>
      <c r="EC469" s="191"/>
      <c r="ED469" s="191"/>
    </row>
    <row r="470" spans="1:134">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c r="BO470" s="191"/>
      <c r="BP470" s="191"/>
      <c r="BQ470" s="191"/>
      <c r="BR470" s="191"/>
      <c r="BS470" s="191"/>
      <c r="BT470" s="191"/>
      <c r="BU470" s="191"/>
      <c r="BV470" s="191"/>
      <c r="BW470" s="191"/>
      <c r="BX470" s="191"/>
      <c r="BY470" s="191"/>
      <c r="BZ470" s="191"/>
      <c r="CA470" s="191"/>
      <c r="CB470" s="191"/>
      <c r="CC470" s="191"/>
      <c r="CD470" s="191"/>
      <c r="CE470" s="191"/>
      <c r="CF470" s="191"/>
      <c r="CG470" s="191"/>
      <c r="CH470" s="191"/>
      <c r="CI470" s="191"/>
      <c r="CJ470" s="191"/>
      <c r="CK470" s="191"/>
      <c r="CL470" s="191"/>
      <c r="CM470" s="191"/>
      <c r="CN470" s="191"/>
      <c r="CO470" s="191"/>
      <c r="CP470" s="191"/>
      <c r="CQ470" s="191"/>
      <c r="CR470" s="191"/>
      <c r="CS470" s="191"/>
      <c r="CT470" s="191"/>
      <c r="CU470" s="191"/>
      <c r="CV470" s="191"/>
      <c r="CW470" s="191"/>
      <c r="CX470" s="191"/>
      <c r="CY470" s="191"/>
      <c r="CZ470" s="191"/>
      <c r="DA470" s="191"/>
      <c r="DB470" s="191"/>
      <c r="DC470" s="191"/>
      <c r="DD470" s="191"/>
      <c r="DE470" s="191"/>
      <c r="DF470" s="191"/>
      <c r="DG470" s="191"/>
      <c r="DH470" s="191"/>
      <c r="DI470" s="191"/>
      <c r="DJ470" s="191"/>
      <c r="DK470" s="191"/>
      <c r="DL470" s="191"/>
      <c r="DM470" s="191"/>
      <c r="DN470" s="191"/>
      <c r="DO470" s="191"/>
      <c r="DP470" s="191"/>
      <c r="DQ470" s="191"/>
      <c r="DR470" s="191"/>
      <c r="DS470" s="191"/>
      <c r="DT470" s="191"/>
      <c r="DU470" s="191"/>
      <c r="DV470" s="191"/>
      <c r="DW470" s="191"/>
      <c r="DX470" s="191"/>
      <c r="DY470" s="191"/>
      <c r="DZ470" s="191"/>
      <c r="EA470" s="191"/>
      <c r="EB470" s="191"/>
      <c r="EC470" s="191"/>
      <c r="ED470" s="191"/>
    </row>
    <row r="471" spans="1:134">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1"/>
      <c r="AS471" s="191"/>
      <c r="AT471" s="191"/>
      <c r="AU471" s="191"/>
      <c r="AV471" s="191"/>
      <c r="AW471" s="191"/>
      <c r="AX471" s="191"/>
      <c r="AY471" s="191"/>
      <c r="AZ471" s="191"/>
      <c r="BA471" s="191"/>
      <c r="BB471" s="191"/>
      <c r="BC471" s="191"/>
      <c r="BD471" s="191"/>
      <c r="BE471" s="191"/>
      <c r="BF471" s="191"/>
      <c r="BG471" s="191"/>
      <c r="BH471" s="191"/>
      <c r="BI471" s="191"/>
      <c r="BJ471" s="191"/>
      <c r="BK471" s="191"/>
      <c r="BL471" s="191"/>
      <c r="BM471" s="191"/>
      <c r="BN471" s="191"/>
      <c r="BO471" s="191"/>
      <c r="BP471" s="191"/>
      <c r="BQ471" s="191"/>
      <c r="BR471" s="191"/>
      <c r="BS471" s="191"/>
      <c r="BT471" s="191"/>
      <c r="BU471" s="191"/>
      <c r="BV471" s="191"/>
      <c r="BW471" s="191"/>
      <c r="BX471" s="191"/>
      <c r="BY471" s="191"/>
      <c r="BZ471" s="191"/>
      <c r="CA471" s="191"/>
      <c r="CB471" s="191"/>
      <c r="CC471" s="191"/>
      <c r="CD471" s="191"/>
      <c r="CE471" s="191"/>
      <c r="CF471" s="191"/>
      <c r="CG471" s="191"/>
      <c r="CH471" s="191"/>
      <c r="CI471" s="191"/>
      <c r="CJ471" s="191"/>
      <c r="CK471" s="191"/>
      <c r="CL471" s="191"/>
      <c r="CM471" s="191"/>
      <c r="CN471" s="191"/>
      <c r="CO471" s="191"/>
      <c r="CP471" s="191"/>
      <c r="CQ471" s="191"/>
      <c r="CR471" s="191"/>
      <c r="CS471" s="191"/>
      <c r="CT471" s="191"/>
      <c r="CU471" s="191"/>
      <c r="CV471" s="191"/>
      <c r="CW471" s="191"/>
      <c r="CX471" s="191"/>
      <c r="CY471" s="191"/>
      <c r="CZ471" s="191"/>
      <c r="DA471" s="191"/>
      <c r="DB471" s="191"/>
      <c r="DC471" s="191"/>
      <c r="DD471" s="191"/>
      <c r="DE471" s="191"/>
      <c r="DF471" s="191"/>
      <c r="DG471" s="191"/>
      <c r="DH471" s="191"/>
      <c r="DI471" s="191"/>
      <c r="DJ471" s="191"/>
      <c r="DK471" s="191"/>
      <c r="DL471" s="191"/>
      <c r="DM471" s="191"/>
      <c r="DN471" s="191"/>
      <c r="DO471" s="191"/>
      <c r="DP471" s="191"/>
      <c r="DQ471" s="191"/>
      <c r="DR471" s="191"/>
      <c r="DS471" s="191"/>
      <c r="DT471" s="191"/>
      <c r="DU471" s="191"/>
      <c r="DV471" s="191"/>
      <c r="DW471" s="191"/>
      <c r="DX471" s="191"/>
      <c r="DY471" s="191"/>
      <c r="DZ471" s="191"/>
      <c r="EA471" s="191"/>
      <c r="EB471" s="191"/>
      <c r="EC471" s="191"/>
      <c r="ED471" s="191"/>
    </row>
    <row r="472" spans="1:134">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c r="AA472" s="191"/>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1"/>
      <c r="BC472" s="191"/>
      <c r="BD472" s="191"/>
      <c r="BE472" s="191"/>
      <c r="BF472" s="191"/>
      <c r="BG472" s="191"/>
      <c r="BH472" s="191"/>
      <c r="BI472" s="191"/>
      <c r="BJ472" s="191"/>
      <c r="BK472" s="191"/>
      <c r="BL472" s="191"/>
      <c r="BM472" s="191"/>
      <c r="BN472" s="191"/>
      <c r="BO472" s="191"/>
      <c r="BP472" s="191"/>
      <c r="BQ472" s="191"/>
      <c r="BR472" s="191"/>
      <c r="BS472" s="191"/>
      <c r="BT472" s="191"/>
      <c r="BU472" s="191"/>
      <c r="BV472" s="191"/>
      <c r="BW472" s="191"/>
      <c r="BX472" s="191"/>
      <c r="BY472" s="191"/>
      <c r="BZ472" s="191"/>
      <c r="CA472" s="191"/>
      <c r="CB472" s="191"/>
      <c r="CC472" s="191"/>
      <c r="CD472" s="191"/>
      <c r="CE472" s="191"/>
      <c r="CF472" s="191"/>
      <c r="CG472" s="191"/>
      <c r="CH472" s="191"/>
      <c r="CI472" s="191"/>
      <c r="CJ472" s="191"/>
      <c r="CK472" s="191"/>
      <c r="CL472" s="191"/>
      <c r="CM472" s="191"/>
      <c r="CN472" s="191"/>
      <c r="CO472" s="191"/>
      <c r="CP472" s="191"/>
      <c r="CQ472" s="191"/>
      <c r="CR472" s="191"/>
      <c r="CS472" s="191"/>
      <c r="CT472" s="191"/>
      <c r="CU472" s="191"/>
      <c r="CV472" s="191"/>
      <c r="CW472" s="191"/>
      <c r="CX472" s="191"/>
      <c r="CY472" s="191"/>
      <c r="CZ472" s="191"/>
      <c r="DA472" s="191"/>
      <c r="DB472" s="191"/>
      <c r="DC472" s="191"/>
      <c r="DD472" s="191"/>
      <c r="DE472" s="191"/>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row>
    <row r="473" spans="1:134">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191"/>
      <c r="CM473" s="191"/>
      <c r="CN473" s="191"/>
      <c r="CO473" s="191"/>
      <c r="CP473" s="191"/>
      <c r="CQ473" s="191"/>
      <c r="CR473" s="191"/>
      <c r="CS473" s="191"/>
      <c r="CT473" s="191"/>
      <c r="CU473" s="191"/>
      <c r="CV473" s="191"/>
      <c r="CW473" s="191"/>
      <c r="CX473" s="191"/>
      <c r="CY473" s="191"/>
      <c r="CZ473" s="191"/>
      <c r="DA473" s="191"/>
      <c r="DB473" s="191"/>
      <c r="DC473" s="191"/>
      <c r="DD473" s="191"/>
      <c r="DE473" s="191"/>
      <c r="DF473" s="191"/>
      <c r="DG473" s="191"/>
      <c r="DH473" s="191"/>
      <c r="DI473" s="191"/>
      <c r="DJ473" s="191"/>
      <c r="DK473" s="191"/>
      <c r="DL473" s="191"/>
      <c r="DM473" s="191"/>
      <c r="DN473" s="191"/>
      <c r="DO473" s="191"/>
      <c r="DP473" s="191"/>
      <c r="DQ473" s="191"/>
      <c r="DR473" s="191"/>
      <c r="DS473" s="191"/>
      <c r="DT473" s="191"/>
      <c r="DU473" s="191"/>
      <c r="DV473" s="191"/>
      <c r="DW473" s="191"/>
      <c r="DX473" s="191"/>
      <c r="DY473" s="191"/>
      <c r="DZ473" s="191"/>
      <c r="EA473" s="191"/>
      <c r="EB473" s="191"/>
      <c r="EC473" s="191"/>
      <c r="ED473" s="191"/>
    </row>
    <row r="474" spans="1:134">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191"/>
      <c r="CL474" s="191"/>
      <c r="CM474" s="191"/>
      <c r="CN474" s="191"/>
      <c r="CO474" s="191"/>
      <c r="CP474" s="191"/>
      <c r="CQ474" s="191"/>
      <c r="CR474" s="191"/>
      <c r="CS474" s="191"/>
      <c r="CT474" s="191"/>
      <c r="CU474" s="191"/>
      <c r="CV474" s="191"/>
      <c r="CW474" s="191"/>
      <c r="CX474" s="191"/>
      <c r="CY474" s="191"/>
      <c r="CZ474" s="191"/>
      <c r="DA474" s="191"/>
      <c r="DB474" s="191"/>
      <c r="DC474" s="191"/>
      <c r="DD474" s="191"/>
      <c r="DE474" s="191"/>
      <c r="DF474" s="191"/>
      <c r="DG474" s="191"/>
      <c r="DH474" s="191"/>
      <c r="DI474" s="191"/>
      <c r="DJ474" s="191"/>
      <c r="DK474" s="191"/>
      <c r="DL474" s="191"/>
      <c r="DM474" s="191"/>
      <c r="DN474" s="191"/>
      <c r="DO474" s="191"/>
      <c r="DP474" s="191"/>
      <c r="DQ474" s="191"/>
      <c r="DR474" s="191"/>
      <c r="DS474" s="191"/>
      <c r="DT474" s="191"/>
      <c r="DU474" s="191"/>
      <c r="DV474" s="191"/>
      <c r="DW474" s="191"/>
      <c r="DX474" s="191"/>
      <c r="DY474" s="191"/>
      <c r="DZ474" s="191"/>
      <c r="EA474" s="191"/>
      <c r="EB474" s="191"/>
      <c r="EC474" s="191"/>
      <c r="ED474" s="191"/>
    </row>
    <row r="475" spans="1:134">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191"/>
      <c r="CL475" s="191"/>
      <c r="CM475" s="191"/>
      <c r="CN475" s="191"/>
      <c r="CO475" s="191"/>
      <c r="CP475" s="191"/>
      <c r="CQ475" s="191"/>
      <c r="CR475" s="191"/>
      <c r="CS475" s="191"/>
      <c r="CT475" s="191"/>
      <c r="CU475" s="191"/>
      <c r="CV475" s="191"/>
      <c r="CW475" s="191"/>
      <c r="CX475" s="191"/>
      <c r="CY475" s="191"/>
      <c r="CZ475" s="191"/>
      <c r="DA475" s="191"/>
      <c r="DB475" s="191"/>
      <c r="DC475" s="191"/>
      <c r="DD475" s="191"/>
      <c r="DE475" s="191"/>
      <c r="DF475" s="191"/>
      <c r="DG475" s="191"/>
      <c r="DH475" s="191"/>
      <c r="DI475" s="191"/>
      <c r="DJ475" s="191"/>
      <c r="DK475" s="191"/>
      <c r="DL475" s="191"/>
      <c r="DM475" s="191"/>
      <c r="DN475" s="191"/>
      <c r="DO475" s="191"/>
      <c r="DP475" s="191"/>
      <c r="DQ475" s="191"/>
      <c r="DR475" s="191"/>
      <c r="DS475" s="191"/>
      <c r="DT475" s="191"/>
      <c r="DU475" s="191"/>
      <c r="DV475" s="191"/>
      <c r="DW475" s="191"/>
      <c r="DX475" s="191"/>
      <c r="DY475" s="191"/>
      <c r="DZ475" s="191"/>
      <c r="EA475" s="191"/>
      <c r="EB475" s="191"/>
      <c r="EC475" s="191"/>
      <c r="ED475" s="191"/>
    </row>
    <row r="476" spans="1:134">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191"/>
      <c r="CL476" s="191"/>
      <c r="CM476" s="191"/>
      <c r="CN476" s="191"/>
      <c r="CO476" s="191"/>
      <c r="CP476" s="191"/>
      <c r="CQ476" s="191"/>
      <c r="CR476" s="191"/>
      <c r="CS476" s="191"/>
      <c r="CT476" s="191"/>
      <c r="CU476" s="191"/>
      <c r="CV476" s="191"/>
      <c r="CW476" s="191"/>
      <c r="CX476" s="191"/>
      <c r="CY476" s="191"/>
      <c r="CZ476" s="191"/>
      <c r="DA476" s="191"/>
      <c r="DB476" s="191"/>
      <c r="DC476" s="191"/>
      <c r="DD476" s="191"/>
      <c r="DE476" s="191"/>
      <c r="DF476" s="191"/>
      <c r="DG476" s="191"/>
      <c r="DH476" s="191"/>
      <c r="DI476" s="191"/>
      <c r="DJ476" s="191"/>
      <c r="DK476" s="191"/>
      <c r="DL476" s="191"/>
      <c r="DM476" s="191"/>
      <c r="DN476" s="191"/>
      <c r="DO476" s="191"/>
      <c r="DP476" s="191"/>
      <c r="DQ476" s="191"/>
      <c r="DR476" s="191"/>
      <c r="DS476" s="191"/>
      <c r="DT476" s="191"/>
      <c r="DU476" s="191"/>
      <c r="DV476" s="191"/>
      <c r="DW476" s="191"/>
      <c r="DX476" s="191"/>
      <c r="DY476" s="191"/>
      <c r="DZ476" s="191"/>
      <c r="EA476" s="191"/>
      <c r="EB476" s="191"/>
      <c r="EC476" s="191"/>
      <c r="ED476" s="191"/>
    </row>
    <row r="477" spans="1:134">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c r="AB477" s="191"/>
      <c r="AC477" s="191"/>
      <c r="AD477" s="191"/>
      <c r="AE477" s="191"/>
      <c r="AF477" s="191"/>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191"/>
      <c r="BH477" s="191"/>
      <c r="BI477" s="191"/>
      <c r="BJ477" s="191"/>
      <c r="BK477" s="191"/>
      <c r="BL477" s="191"/>
      <c r="BM477" s="191"/>
      <c r="BN477" s="191"/>
      <c r="BO477" s="191"/>
      <c r="BP477" s="191"/>
      <c r="BQ477" s="191"/>
      <c r="BR477" s="191"/>
      <c r="BS477" s="191"/>
      <c r="BT477" s="191"/>
      <c r="BU477" s="191"/>
      <c r="BV477" s="191"/>
      <c r="BW477" s="191"/>
      <c r="BX477" s="191"/>
      <c r="BY477" s="191"/>
      <c r="BZ477" s="191"/>
      <c r="CA477" s="191"/>
      <c r="CB477" s="191"/>
      <c r="CC477" s="191"/>
      <c r="CD477" s="191"/>
      <c r="CE477" s="191"/>
      <c r="CF477" s="191"/>
      <c r="CG477" s="191"/>
      <c r="CH477" s="191"/>
      <c r="CI477" s="191"/>
      <c r="CJ477" s="191"/>
      <c r="CK477" s="191"/>
      <c r="CL477" s="191"/>
      <c r="CM477" s="191"/>
      <c r="CN477" s="191"/>
      <c r="CO477" s="191"/>
      <c r="CP477" s="191"/>
      <c r="CQ477" s="191"/>
      <c r="CR477" s="191"/>
      <c r="CS477" s="191"/>
      <c r="CT477" s="191"/>
      <c r="CU477" s="191"/>
      <c r="CV477" s="191"/>
      <c r="CW477" s="191"/>
      <c r="CX477" s="191"/>
      <c r="CY477" s="191"/>
      <c r="CZ477" s="191"/>
      <c r="DA477" s="191"/>
      <c r="DB477" s="191"/>
      <c r="DC477" s="191"/>
      <c r="DD477" s="191"/>
      <c r="DE477" s="191"/>
      <c r="DF477" s="191"/>
      <c r="DG477" s="191"/>
      <c r="DH477" s="191"/>
      <c r="DI477" s="191"/>
      <c r="DJ477" s="191"/>
      <c r="DK477" s="191"/>
      <c r="DL477" s="191"/>
      <c r="DM477" s="191"/>
      <c r="DN477" s="191"/>
      <c r="DO477" s="191"/>
      <c r="DP477" s="191"/>
      <c r="DQ477" s="191"/>
      <c r="DR477" s="191"/>
      <c r="DS477" s="191"/>
      <c r="DT477" s="191"/>
      <c r="DU477" s="191"/>
      <c r="DV477" s="191"/>
      <c r="DW477" s="191"/>
      <c r="DX477" s="191"/>
      <c r="DY477" s="191"/>
      <c r="DZ477" s="191"/>
      <c r="EA477" s="191"/>
      <c r="EB477" s="191"/>
      <c r="EC477" s="191"/>
      <c r="ED477" s="191"/>
    </row>
    <row r="478" spans="1:134">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row>
    <row r="479" spans="1:134">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1"/>
      <c r="BC479" s="191"/>
      <c r="BD479" s="191"/>
      <c r="BE479" s="191"/>
      <c r="BF479" s="191"/>
      <c r="BG479" s="191"/>
      <c r="BH479" s="191"/>
      <c r="BI479" s="191"/>
      <c r="BJ479" s="191"/>
      <c r="BK479" s="191"/>
      <c r="BL479" s="191"/>
      <c r="BM479" s="191"/>
      <c r="BN479" s="191"/>
      <c r="BO479" s="191"/>
      <c r="BP479" s="191"/>
      <c r="BQ479" s="191"/>
      <c r="BR479" s="191"/>
      <c r="BS479" s="191"/>
      <c r="BT479" s="191"/>
      <c r="BU479" s="191"/>
      <c r="BV479" s="191"/>
      <c r="BW479" s="191"/>
      <c r="BX479" s="191"/>
      <c r="BY479" s="191"/>
      <c r="BZ479" s="191"/>
      <c r="CA479" s="191"/>
      <c r="CB479" s="191"/>
      <c r="CC479" s="191"/>
      <c r="CD479" s="191"/>
      <c r="CE479" s="191"/>
      <c r="CF479" s="191"/>
      <c r="CG479" s="191"/>
      <c r="CH479" s="191"/>
      <c r="CI479" s="191"/>
      <c r="CJ479" s="191"/>
      <c r="CK479" s="191"/>
      <c r="CL479" s="191"/>
      <c r="CM479" s="191"/>
      <c r="CN479" s="191"/>
      <c r="CO479" s="191"/>
      <c r="CP479" s="191"/>
      <c r="CQ479" s="191"/>
      <c r="CR479" s="191"/>
      <c r="CS479" s="191"/>
      <c r="CT479" s="191"/>
      <c r="CU479" s="191"/>
      <c r="CV479" s="191"/>
      <c r="CW479" s="191"/>
      <c r="CX479" s="191"/>
      <c r="CY479" s="191"/>
      <c r="CZ479" s="191"/>
      <c r="DA479" s="191"/>
      <c r="DB479" s="191"/>
      <c r="DC479" s="191"/>
      <c r="DD479" s="191"/>
      <c r="DE479" s="191"/>
      <c r="DF479" s="191"/>
      <c r="DG479" s="191"/>
      <c r="DH479" s="191"/>
      <c r="DI479" s="191"/>
      <c r="DJ479" s="191"/>
      <c r="DK479" s="191"/>
      <c r="DL479" s="191"/>
      <c r="DM479" s="191"/>
      <c r="DN479" s="191"/>
      <c r="DO479" s="191"/>
      <c r="DP479" s="191"/>
      <c r="DQ479" s="191"/>
      <c r="DR479" s="191"/>
      <c r="DS479" s="191"/>
      <c r="DT479" s="191"/>
      <c r="DU479" s="191"/>
      <c r="DV479" s="191"/>
      <c r="DW479" s="191"/>
      <c r="DX479" s="191"/>
      <c r="DY479" s="191"/>
      <c r="DZ479" s="191"/>
      <c r="EA479" s="191"/>
      <c r="EB479" s="191"/>
      <c r="EC479" s="191"/>
      <c r="ED479" s="191"/>
    </row>
    <row r="480" spans="1:134">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c r="AQ480" s="191"/>
      <c r="AR480" s="191"/>
      <c r="AS480" s="191"/>
      <c r="AT480" s="191"/>
      <c r="AU480" s="191"/>
      <c r="AV480" s="191"/>
      <c r="AW480" s="191"/>
      <c r="AX480" s="191"/>
      <c r="AY480" s="191"/>
      <c r="AZ480" s="191"/>
      <c r="BA480" s="191"/>
      <c r="BB480" s="191"/>
      <c r="BC480" s="191"/>
      <c r="BD480" s="191"/>
      <c r="BE480" s="191"/>
      <c r="BF480" s="191"/>
      <c r="BG480" s="191"/>
      <c r="BH480" s="191"/>
      <c r="BI480" s="191"/>
      <c r="BJ480" s="191"/>
      <c r="BK480" s="191"/>
      <c r="BL480" s="191"/>
      <c r="BM480" s="191"/>
      <c r="BN480" s="191"/>
      <c r="BO480" s="191"/>
      <c r="BP480" s="191"/>
      <c r="BQ480" s="191"/>
      <c r="BR480" s="191"/>
      <c r="BS480" s="191"/>
      <c r="BT480" s="191"/>
      <c r="BU480" s="191"/>
      <c r="BV480" s="191"/>
      <c r="BW480" s="191"/>
      <c r="BX480" s="191"/>
      <c r="BY480" s="191"/>
      <c r="BZ480" s="191"/>
      <c r="CA480" s="191"/>
      <c r="CB480" s="191"/>
      <c r="CC480" s="191"/>
      <c r="CD480" s="191"/>
      <c r="CE480" s="191"/>
      <c r="CF480" s="191"/>
      <c r="CG480" s="191"/>
      <c r="CH480" s="191"/>
      <c r="CI480" s="191"/>
      <c r="CJ480" s="191"/>
      <c r="CK480" s="191"/>
      <c r="CL480" s="191"/>
      <c r="CM480" s="191"/>
      <c r="CN480" s="191"/>
      <c r="CO480" s="191"/>
      <c r="CP480" s="191"/>
      <c r="CQ480" s="191"/>
      <c r="CR480" s="191"/>
      <c r="CS480" s="191"/>
      <c r="CT480" s="191"/>
      <c r="CU480" s="191"/>
      <c r="CV480" s="191"/>
      <c r="CW480" s="191"/>
      <c r="CX480" s="191"/>
      <c r="CY480" s="191"/>
      <c r="CZ480" s="191"/>
      <c r="DA480" s="191"/>
      <c r="DB480" s="191"/>
      <c r="DC480" s="191"/>
      <c r="DD480" s="191"/>
      <c r="DE480" s="191"/>
      <c r="DF480" s="191"/>
      <c r="DG480" s="191"/>
      <c r="DH480" s="191"/>
      <c r="DI480" s="191"/>
      <c r="DJ480" s="191"/>
      <c r="DK480" s="191"/>
      <c r="DL480" s="191"/>
      <c r="DM480" s="191"/>
      <c r="DN480" s="191"/>
      <c r="DO480" s="191"/>
      <c r="DP480" s="191"/>
      <c r="DQ480" s="191"/>
      <c r="DR480" s="191"/>
      <c r="DS480" s="191"/>
      <c r="DT480" s="191"/>
      <c r="DU480" s="191"/>
      <c r="DV480" s="191"/>
      <c r="DW480" s="191"/>
      <c r="DX480" s="191"/>
      <c r="DY480" s="191"/>
      <c r="DZ480" s="191"/>
      <c r="EA480" s="191"/>
      <c r="EB480" s="191"/>
      <c r="EC480" s="191"/>
      <c r="ED480" s="191"/>
    </row>
    <row r="481" spans="1:134">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191"/>
      <c r="CL481" s="191"/>
      <c r="CM481" s="191"/>
      <c r="CN481" s="191"/>
      <c r="CO481" s="191"/>
      <c r="CP481" s="191"/>
      <c r="CQ481" s="191"/>
      <c r="CR481" s="191"/>
      <c r="CS481" s="191"/>
      <c r="CT481" s="191"/>
      <c r="CU481" s="191"/>
      <c r="CV481" s="191"/>
      <c r="CW481" s="191"/>
      <c r="CX481" s="191"/>
      <c r="CY481" s="191"/>
      <c r="CZ481" s="191"/>
      <c r="DA481" s="191"/>
      <c r="DB481" s="191"/>
      <c r="DC481" s="191"/>
      <c r="DD481" s="191"/>
      <c r="DE481" s="191"/>
      <c r="DF481" s="191"/>
      <c r="DG481" s="191"/>
      <c r="DH481" s="191"/>
      <c r="DI481" s="191"/>
      <c r="DJ481" s="191"/>
      <c r="DK481" s="191"/>
      <c r="DL481" s="191"/>
      <c r="DM481" s="191"/>
      <c r="DN481" s="191"/>
      <c r="DO481" s="191"/>
      <c r="DP481" s="191"/>
      <c r="DQ481" s="191"/>
      <c r="DR481" s="191"/>
      <c r="DS481" s="191"/>
      <c r="DT481" s="191"/>
      <c r="DU481" s="191"/>
      <c r="DV481" s="191"/>
      <c r="DW481" s="191"/>
      <c r="DX481" s="191"/>
      <c r="DY481" s="191"/>
      <c r="DZ481" s="191"/>
      <c r="EA481" s="191"/>
      <c r="EB481" s="191"/>
      <c r="EC481" s="191"/>
      <c r="ED481" s="191"/>
    </row>
    <row r="482" spans="1:134">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1"/>
      <c r="AY482" s="191"/>
      <c r="AZ482" s="191"/>
      <c r="BA482" s="191"/>
      <c r="BB482" s="191"/>
      <c r="BC482" s="191"/>
      <c r="BD482" s="191"/>
      <c r="BE482" s="191"/>
      <c r="BF482" s="191"/>
      <c r="BG482" s="191"/>
      <c r="BH482" s="191"/>
      <c r="BI482" s="191"/>
      <c r="BJ482" s="191"/>
      <c r="BK482" s="191"/>
      <c r="BL482" s="191"/>
      <c r="BM482" s="191"/>
      <c r="BN482" s="191"/>
      <c r="BO482" s="191"/>
      <c r="BP482" s="191"/>
      <c r="BQ482" s="191"/>
      <c r="BR482" s="191"/>
      <c r="BS482" s="191"/>
      <c r="BT482" s="191"/>
      <c r="BU482" s="191"/>
      <c r="BV482" s="191"/>
      <c r="BW482" s="191"/>
      <c r="BX482" s="191"/>
      <c r="BY482" s="191"/>
      <c r="BZ482" s="191"/>
      <c r="CA482" s="191"/>
      <c r="CB482" s="191"/>
      <c r="CC482" s="191"/>
      <c r="CD482" s="191"/>
      <c r="CE482" s="191"/>
      <c r="CF482" s="191"/>
      <c r="CG482" s="191"/>
      <c r="CH482" s="191"/>
      <c r="CI482" s="191"/>
      <c r="CJ482" s="191"/>
      <c r="CK482" s="191"/>
      <c r="CL482" s="191"/>
      <c r="CM482" s="191"/>
      <c r="CN482" s="191"/>
      <c r="CO482" s="191"/>
      <c r="CP482" s="191"/>
      <c r="CQ482" s="191"/>
      <c r="CR482" s="191"/>
      <c r="CS482" s="191"/>
      <c r="CT482" s="191"/>
      <c r="CU482" s="191"/>
      <c r="CV482" s="191"/>
      <c r="CW482" s="191"/>
      <c r="CX482" s="191"/>
      <c r="CY482" s="191"/>
      <c r="CZ482" s="191"/>
      <c r="DA482" s="191"/>
      <c r="DB482" s="191"/>
      <c r="DC482" s="191"/>
      <c r="DD482" s="191"/>
      <c r="DE482" s="191"/>
      <c r="DF482" s="191"/>
      <c r="DG482" s="191"/>
      <c r="DH482" s="191"/>
      <c r="DI482" s="191"/>
      <c r="DJ482" s="191"/>
      <c r="DK482" s="191"/>
      <c r="DL482" s="191"/>
      <c r="DM482" s="191"/>
      <c r="DN482" s="191"/>
      <c r="DO482" s="191"/>
      <c r="DP482" s="191"/>
      <c r="DQ482" s="191"/>
      <c r="DR482" s="191"/>
      <c r="DS482" s="191"/>
      <c r="DT482" s="191"/>
      <c r="DU482" s="191"/>
      <c r="DV482" s="191"/>
      <c r="DW482" s="191"/>
      <c r="DX482" s="191"/>
      <c r="DY482" s="191"/>
      <c r="DZ482" s="191"/>
      <c r="EA482" s="191"/>
      <c r="EB482" s="191"/>
      <c r="EC482" s="191"/>
      <c r="ED482" s="191"/>
    </row>
    <row r="483" spans="1:134">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1"/>
      <c r="BC483" s="191"/>
      <c r="BD483" s="191"/>
      <c r="BE483" s="191"/>
      <c r="BF483" s="191"/>
      <c r="BG483" s="191"/>
      <c r="BH483" s="191"/>
      <c r="BI483" s="191"/>
      <c r="BJ483" s="191"/>
      <c r="BK483" s="191"/>
      <c r="BL483" s="191"/>
      <c r="BM483" s="191"/>
      <c r="BN483" s="191"/>
      <c r="BO483" s="191"/>
      <c r="BP483" s="191"/>
      <c r="BQ483" s="191"/>
      <c r="BR483" s="191"/>
      <c r="BS483" s="191"/>
      <c r="BT483" s="191"/>
      <c r="BU483" s="191"/>
      <c r="BV483" s="191"/>
      <c r="BW483" s="191"/>
      <c r="BX483" s="191"/>
      <c r="BY483" s="191"/>
      <c r="BZ483" s="191"/>
      <c r="CA483" s="191"/>
      <c r="CB483" s="191"/>
      <c r="CC483" s="191"/>
      <c r="CD483" s="191"/>
      <c r="CE483" s="191"/>
      <c r="CF483" s="191"/>
      <c r="CG483" s="191"/>
      <c r="CH483" s="191"/>
      <c r="CI483" s="191"/>
      <c r="CJ483" s="191"/>
      <c r="CK483" s="191"/>
      <c r="CL483" s="191"/>
      <c r="CM483" s="191"/>
      <c r="CN483" s="191"/>
      <c r="CO483" s="191"/>
      <c r="CP483" s="191"/>
      <c r="CQ483" s="191"/>
      <c r="CR483" s="191"/>
      <c r="CS483" s="191"/>
      <c r="CT483" s="191"/>
      <c r="CU483" s="191"/>
      <c r="CV483" s="191"/>
      <c r="CW483" s="191"/>
      <c r="CX483" s="191"/>
      <c r="CY483" s="191"/>
      <c r="CZ483" s="191"/>
      <c r="DA483" s="191"/>
      <c r="DB483" s="191"/>
      <c r="DC483" s="191"/>
      <c r="DD483" s="191"/>
      <c r="DE483" s="191"/>
      <c r="DF483" s="191"/>
      <c r="DG483" s="191"/>
      <c r="DH483" s="191"/>
      <c r="DI483" s="191"/>
      <c r="DJ483" s="191"/>
      <c r="DK483" s="191"/>
      <c r="DL483" s="191"/>
      <c r="DM483" s="191"/>
      <c r="DN483" s="191"/>
      <c r="DO483" s="191"/>
      <c r="DP483" s="191"/>
      <c r="DQ483" s="191"/>
      <c r="DR483" s="191"/>
      <c r="DS483" s="191"/>
      <c r="DT483" s="191"/>
      <c r="DU483" s="191"/>
      <c r="DV483" s="191"/>
      <c r="DW483" s="191"/>
      <c r="DX483" s="191"/>
      <c r="DY483" s="191"/>
      <c r="DZ483" s="191"/>
      <c r="EA483" s="191"/>
      <c r="EB483" s="191"/>
      <c r="EC483" s="191"/>
      <c r="ED483" s="191"/>
    </row>
    <row r="484" spans="1:134">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1"/>
      <c r="BC484" s="191"/>
      <c r="BD484" s="191"/>
      <c r="BE484" s="191"/>
      <c r="BF484" s="191"/>
      <c r="BG484" s="191"/>
      <c r="BH484" s="191"/>
      <c r="BI484" s="191"/>
      <c r="BJ484" s="191"/>
      <c r="BK484" s="191"/>
      <c r="BL484" s="191"/>
      <c r="BM484" s="191"/>
      <c r="BN484" s="191"/>
      <c r="BO484" s="191"/>
      <c r="BP484" s="191"/>
      <c r="BQ484" s="191"/>
      <c r="BR484" s="191"/>
      <c r="BS484" s="191"/>
      <c r="BT484" s="191"/>
      <c r="BU484" s="191"/>
      <c r="BV484" s="191"/>
      <c r="BW484" s="191"/>
      <c r="BX484" s="191"/>
      <c r="BY484" s="191"/>
      <c r="BZ484" s="191"/>
      <c r="CA484" s="191"/>
      <c r="CB484" s="191"/>
      <c r="CC484" s="191"/>
      <c r="CD484" s="191"/>
      <c r="CE484" s="191"/>
      <c r="CF484" s="191"/>
      <c r="CG484" s="191"/>
      <c r="CH484" s="191"/>
      <c r="CI484" s="191"/>
      <c r="CJ484" s="191"/>
      <c r="CK484" s="191"/>
      <c r="CL484" s="191"/>
      <c r="CM484" s="191"/>
      <c r="CN484" s="191"/>
      <c r="CO484" s="191"/>
      <c r="CP484" s="191"/>
      <c r="CQ484" s="191"/>
      <c r="CR484" s="191"/>
      <c r="CS484" s="191"/>
      <c r="CT484" s="191"/>
      <c r="CU484" s="191"/>
      <c r="CV484" s="191"/>
      <c r="CW484" s="191"/>
      <c r="CX484" s="191"/>
      <c r="CY484" s="191"/>
      <c r="CZ484" s="191"/>
      <c r="DA484" s="191"/>
      <c r="DB484" s="191"/>
      <c r="DC484" s="191"/>
      <c r="DD484" s="191"/>
      <c r="DE484" s="191"/>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row>
    <row r="485" spans="1:134">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row>
    <row r="486" spans="1:134">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c r="AU486" s="191"/>
      <c r="AV486" s="191"/>
      <c r="AW486" s="191"/>
      <c r="AX486" s="191"/>
      <c r="AY486" s="191"/>
      <c r="AZ486" s="191"/>
      <c r="BA486" s="191"/>
      <c r="BB486" s="191"/>
      <c r="BC486" s="191"/>
      <c r="BD486" s="191"/>
      <c r="BE486" s="191"/>
      <c r="BF486" s="191"/>
      <c r="BG486" s="191"/>
      <c r="BH486" s="191"/>
      <c r="BI486" s="191"/>
      <c r="BJ486" s="191"/>
      <c r="BK486" s="191"/>
      <c r="BL486" s="191"/>
      <c r="BM486" s="191"/>
      <c r="BN486" s="191"/>
      <c r="BO486" s="191"/>
      <c r="BP486" s="191"/>
      <c r="BQ486" s="191"/>
      <c r="BR486" s="191"/>
      <c r="BS486" s="191"/>
      <c r="BT486" s="191"/>
      <c r="BU486" s="191"/>
      <c r="BV486" s="191"/>
      <c r="BW486" s="191"/>
      <c r="BX486" s="191"/>
      <c r="BY486" s="191"/>
      <c r="BZ486" s="191"/>
      <c r="CA486" s="191"/>
      <c r="CB486" s="191"/>
      <c r="CC486" s="191"/>
      <c r="CD486" s="191"/>
      <c r="CE486" s="191"/>
      <c r="CF486" s="191"/>
      <c r="CG486" s="191"/>
      <c r="CH486" s="191"/>
      <c r="CI486" s="191"/>
      <c r="CJ486" s="191"/>
      <c r="CK486" s="191"/>
      <c r="CL486" s="191"/>
      <c r="CM486" s="191"/>
      <c r="CN486" s="191"/>
      <c r="CO486" s="191"/>
      <c r="CP486" s="191"/>
      <c r="CQ486" s="191"/>
      <c r="CR486" s="191"/>
      <c r="CS486" s="191"/>
      <c r="CT486" s="191"/>
      <c r="CU486" s="191"/>
      <c r="CV486" s="191"/>
      <c r="CW486" s="191"/>
      <c r="CX486" s="191"/>
      <c r="CY486" s="191"/>
      <c r="CZ486" s="191"/>
      <c r="DA486" s="191"/>
      <c r="DB486" s="191"/>
      <c r="DC486" s="191"/>
      <c r="DD486" s="191"/>
      <c r="DE486" s="191"/>
      <c r="DF486" s="191"/>
      <c r="DG486" s="191"/>
      <c r="DH486" s="191"/>
      <c r="DI486" s="191"/>
      <c r="DJ486" s="191"/>
      <c r="DK486" s="191"/>
      <c r="DL486" s="191"/>
      <c r="DM486" s="191"/>
      <c r="DN486" s="191"/>
      <c r="DO486" s="191"/>
      <c r="DP486" s="191"/>
      <c r="DQ486" s="191"/>
      <c r="DR486" s="191"/>
      <c r="DS486" s="191"/>
      <c r="DT486" s="191"/>
      <c r="DU486" s="191"/>
      <c r="DV486" s="191"/>
      <c r="DW486" s="191"/>
      <c r="DX486" s="191"/>
      <c r="DY486" s="191"/>
      <c r="DZ486" s="191"/>
      <c r="EA486" s="191"/>
      <c r="EB486" s="191"/>
      <c r="EC486" s="191"/>
      <c r="ED486" s="191"/>
    </row>
    <row r="487" spans="1:134">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c r="AU487" s="191"/>
      <c r="AV487" s="191"/>
      <c r="AW487" s="191"/>
      <c r="AX487" s="191"/>
      <c r="AY487" s="191"/>
      <c r="AZ487" s="191"/>
      <c r="BA487" s="191"/>
      <c r="BB487" s="191"/>
      <c r="BC487" s="191"/>
      <c r="BD487" s="191"/>
      <c r="BE487" s="191"/>
      <c r="BF487" s="191"/>
      <c r="BG487" s="191"/>
      <c r="BH487" s="191"/>
      <c r="BI487" s="191"/>
      <c r="BJ487" s="191"/>
      <c r="BK487" s="191"/>
      <c r="BL487" s="191"/>
      <c r="BM487" s="191"/>
      <c r="BN487" s="191"/>
      <c r="BO487" s="191"/>
      <c r="BP487" s="191"/>
      <c r="BQ487" s="191"/>
      <c r="BR487" s="191"/>
      <c r="BS487" s="191"/>
      <c r="BT487" s="191"/>
      <c r="BU487" s="191"/>
      <c r="BV487" s="191"/>
      <c r="BW487" s="191"/>
      <c r="BX487" s="191"/>
      <c r="BY487" s="191"/>
      <c r="BZ487" s="191"/>
      <c r="CA487" s="191"/>
      <c r="CB487" s="191"/>
      <c r="CC487" s="191"/>
      <c r="CD487" s="191"/>
      <c r="CE487" s="191"/>
      <c r="CF487" s="191"/>
      <c r="CG487" s="191"/>
      <c r="CH487" s="191"/>
      <c r="CI487" s="191"/>
      <c r="CJ487" s="191"/>
      <c r="CK487" s="191"/>
      <c r="CL487" s="191"/>
      <c r="CM487" s="191"/>
      <c r="CN487" s="191"/>
      <c r="CO487" s="191"/>
      <c r="CP487" s="191"/>
      <c r="CQ487" s="191"/>
      <c r="CR487" s="191"/>
      <c r="CS487" s="191"/>
      <c r="CT487" s="191"/>
      <c r="CU487" s="191"/>
      <c r="CV487" s="191"/>
      <c r="CW487" s="191"/>
      <c r="CX487" s="191"/>
      <c r="CY487" s="191"/>
      <c r="CZ487" s="191"/>
      <c r="DA487" s="191"/>
      <c r="DB487" s="191"/>
      <c r="DC487" s="191"/>
      <c r="DD487" s="191"/>
      <c r="DE487" s="191"/>
      <c r="DF487" s="191"/>
      <c r="DG487" s="191"/>
      <c r="DH487" s="191"/>
      <c r="DI487" s="191"/>
      <c r="DJ487" s="191"/>
      <c r="DK487" s="191"/>
      <c r="DL487" s="191"/>
      <c r="DM487" s="191"/>
      <c r="DN487" s="191"/>
      <c r="DO487" s="191"/>
      <c r="DP487" s="191"/>
      <c r="DQ487" s="191"/>
      <c r="DR487" s="191"/>
      <c r="DS487" s="191"/>
      <c r="DT487" s="191"/>
      <c r="DU487" s="191"/>
      <c r="DV487" s="191"/>
      <c r="DW487" s="191"/>
      <c r="DX487" s="191"/>
      <c r="DY487" s="191"/>
      <c r="DZ487" s="191"/>
      <c r="EA487" s="191"/>
      <c r="EB487" s="191"/>
      <c r="EC487" s="191"/>
      <c r="ED487" s="191"/>
    </row>
    <row r="488" spans="1:134">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1"/>
      <c r="BC488" s="191"/>
      <c r="BD488" s="191"/>
      <c r="BE488" s="191"/>
      <c r="BF488" s="191"/>
      <c r="BG488" s="191"/>
      <c r="BH488" s="191"/>
      <c r="BI488" s="191"/>
      <c r="BJ488" s="191"/>
      <c r="BK488" s="191"/>
      <c r="BL488" s="191"/>
      <c r="BM488" s="191"/>
      <c r="BN488" s="191"/>
      <c r="BO488" s="191"/>
      <c r="BP488" s="191"/>
      <c r="BQ488" s="191"/>
      <c r="BR488" s="191"/>
      <c r="BS488" s="191"/>
      <c r="BT488" s="191"/>
      <c r="BU488" s="191"/>
      <c r="BV488" s="191"/>
      <c r="BW488" s="191"/>
      <c r="BX488" s="191"/>
      <c r="BY488" s="191"/>
      <c r="BZ488" s="191"/>
      <c r="CA488" s="191"/>
      <c r="CB488" s="191"/>
      <c r="CC488" s="191"/>
      <c r="CD488" s="191"/>
      <c r="CE488" s="191"/>
      <c r="CF488" s="191"/>
      <c r="CG488" s="191"/>
      <c r="CH488" s="191"/>
      <c r="CI488" s="191"/>
      <c r="CJ488" s="191"/>
      <c r="CK488" s="191"/>
      <c r="CL488" s="191"/>
      <c r="CM488" s="191"/>
      <c r="CN488" s="191"/>
      <c r="CO488" s="191"/>
      <c r="CP488" s="191"/>
      <c r="CQ488" s="191"/>
      <c r="CR488" s="191"/>
      <c r="CS488" s="191"/>
      <c r="CT488" s="191"/>
      <c r="CU488" s="191"/>
      <c r="CV488" s="191"/>
      <c r="CW488" s="191"/>
      <c r="CX488" s="191"/>
      <c r="CY488" s="191"/>
      <c r="CZ488" s="191"/>
      <c r="DA488" s="191"/>
      <c r="DB488" s="191"/>
      <c r="DC488" s="191"/>
      <c r="DD488" s="191"/>
      <c r="DE488" s="191"/>
      <c r="DF488" s="191"/>
      <c r="DG488" s="191"/>
      <c r="DH488" s="191"/>
      <c r="DI488" s="191"/>
      <c r="DJ488" s="191"/>
      <c r="DK488" s="191"/>
      <c r="DL488" s="191"/>
      <c r="DM488" s="191"/>
      <c r="DN488" s="191"/>
      <c r="DO488" s="191"/>
      <c r="DP488" s="191"/>
      <c r="DQ488" s="191"/>
      <c r="DR488" s="191"/>
      <c r="DS488" s="191"/>
      <c r="DT488" s="191"/>
      <c r="DU488" s="191"/>
      <c r="DV488" s="191"/>
      <c r="DW488" s="191"/>
      <c r="DX488" s="191"/>
      <c r="DY488" s="191"/>
      <c r="DZ488" s="191"/>
      <c r="EA488" s="191"/>
      <c r="EB488" s="191"/>
      <c r="EC488" s="191"/>
      <c r="ED488" s="191"/>
    </row>
    <row r="489" spans="1:134">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191"/>
      <c r="CL489" s="191"/>
      <c r="CM489" s="191"/>
      <c r="CN489" s="191"/>
      <c r="CO489" s="191"/>
      <c r="CP489" s="191"/>
      <c r="CQ489" s="191"/>
      <c r="CR489" s="191"/>
      <c r="CS489" s="191"/>
      <c r="CT489" s="191"/>
      <c r="CU489" s="191"/>
      <c r="CV489" s="191"/>
      <c r="CW489" s="191"/>
      <c r="CX489" s="191"/>
      <c r="CY489" s="191"/>
      <c r="CZ489" s="191"/>
      <c r="DA489" s="191"/>
      <c r="DB489" s="191"/>
      <c r="DC489" s="191"/>
      <c r="DD489" s="191"/>
      <c r="DE489" s="191"/>
      <c r="DF489" s="191"/>
      <c r="DG489" s="191"/>
      <c r="DH489" s="191"/>
      <c r="DI489" s="191"/>
      <c r="DJ489" s="191"/>
      <c r="DK489" s="191"/>
      <c r="DL489" s="191"/>
      <c r="DM489" s="191"/>
      <c r="DN489" s="191"/>
      <c r="DO489" s="191"/>
      <c r="DP489" s="191"/>
      <c r="DQ489" s="191"/>
      <c r="DR489" s="191"/>
      <c r="DS489" s="191"/>
      <c r="DT489" s="191"/>
      <c r="DU489" s="191"/>
      <c r="DV489" s="191"/>
      <c r="DW489" s="191"/>
      <c r="DX489" s="191"/>
      <c r="DY489" s="191"/>
      <c r="DZ489" s="191"/>
      <c r="EA489" s="191"/>
      <c r="EB489" s="191"/>
      <c r="EC489" s="191"/>
      <c r="ED489" s="191"/>
    </row>
    <row r="490" spans="1:134">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1"/>
      <c r="BC490" s="191"/>
      <c r="BD490" s="191"/>
      <c r="BE490" s="191"/>
      <c r="BF490" s="191"/>
      <c r="BG490" s="191"/>
      <c r="BH490" s="191"/>
      <c r="BI490" s="191"/>
      <c r="BJ490" s="191"/>
      <c r="BK490" s="191"/>
      <c r="BL490" s="191"/>
      <c r="BM490" s="191"/>
      <c r="BN490" s="191"/>
      <c r="BO490" s="191"/>
      <c r="BP490" s="191"/>
      <c r="BQ490" s="191"/>
      <c r="BR490" s="191"/>
      <c r="BS490" s="191"/>
      <c r="BT490" s="191"/>
      <c r="BU490" s="191"/>
      <c r="BV490" s="191"/>
      <c r="BW490" s="191"/>
      <c r="BX490" s="191"/>
      <c r="BY490" s="191"/>
      <c r="BZ490" s="191"/>
      <c r="CA490" s="191"/>
      <c r="CB490" s="191"/>
      <c r="CC490" s="191"/>
      <c r="CD490" s="191"/>
      <c r="CE490" s="191"/>
      <c r="CF490" s="191"/>
      <c r="CG490" s="191"/>
      <c r="CH490" s="191"/>
      <c r="CI490" s="191"/>
      <c r="CJ490" s="191"/>
      <c r="CK490" s="191"/>
      <c r="CL490" s="191"/>
      <c r="CM490" s="191"/>
      <c r="CN490" s="191"/>
      <c r="CO490" s="191"/>
      <c r="CP490" s="191"/>
      <c r="CQ490" s="191"/>
      <c r="CR490" s="191"/>
      <c r="CS490" s="191"/>
      <c r="CT490" s="191"/>
      <c r="CU490" s="191"/>
      <c r="CV490" s="191"/>
      <c r="CW490" s="191"/>
      <c r="CX490" s="191"/>
      <c r="CY490" s="191"/>
      <c r="CZ490" s="191"/>
      <c r="DA490" s="191"/>
      <c r="DB490" s="191"/>
      <c r="DC490" s="191"/>
      <c r="DD490" s="191"/>
      <c r="DE490" s="191"/>
      <c r="DF490" s="191"/>
      <c r="DG490" s="191"/>
      <c r="DH490" s="191"/>
      <c r="DI490" s="191"/>
      <c r="DJ490" s="191"/>
      <c r="DK490" s="191"/>
      <c r="DL490" s="191"/>
      <c r="DM490" s="191"/>
      <c r="DN490" s="191"/>
      <c r="DO490" s="191"/>
      <c r="DP490" s="191"/>
      <c r="DQ490" s="191"/>
      <c r="DR490" s="191"/>
      <c r="DS490" s="191"/>
      <c r="DT490" s="191"/>
      <c r="DU490" s="191"/>
      <c r="DV490" s="191"/>
      <c r="DW490" s="191"/>
      <c r="DX490" s="191"/>
      <c r="DY490" s="191"/>
      <c r="DZ490" s="191"/>
      <c r="EA490" s="191"/>
      <c r="EB490" s="191"/>
      <c r="EC490" s="191"/>
      <c r="ED490" s="191"/>
    </row>
    <row r="491" spans="1:134">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191"/>
      <c r="CL491" s="191"/>
      <c r="CM491" s="191"/>
      <c r="CN491" s="191"/>
      <c r="CO491" s="191"/>
      <c r="CP491" s="191"/>
      <c r="CQ491" s="191"/>
      <c r="CR491" s="191"/>
      <c r="CS491" s="191"/>
      <c r="CT491" s="191"/>
      <c r="CU491" s="191"/>
      <c r="CV491" s="191"/>
      <c r="CW491" s="191"/>
      <c r="CX491" s="191"/>
      <c r="CY491" s="191"/>
      <c r="CZ491" s="191"/>
      <c r="DA491" s="191"/>
      <c r="DB491" s="191"/>
      <c r="DC491" s="191"/>
      <c r="DD491" s="191"/>
      <c r="DE491" s="191"/>
      <c r="DF491" s="191"/>
      <c r="DG491" s="191"/>
      <c r="DH491" s="191"/>
      <c r="DI491" s="191"/>
      <c r="DJ491" s="191"/>
      <c r="DK491" s="191"/>
      <c r="DL491" s="191"/>
      <c r="DM491" s="191"/>
      <c r="DN491" s="191"/>
      <c r="DO491" s="191"/>
      <c r="DP491" s="191"/>
      <c r="DQ491" s="191"/>
      <c r="DR491" s="191"/>
      <c r="DS491" s="191"/>
      <c r="DT491" s="191"/>
      <c r="DU491" s="191"/>
      <c r="DV491" s="191"/>
      <c r="DW491" s="191"/>
      <c r="DX491" s="191"/>
      <c r="DY491" s="191"/>
      <c r="DZ491" s="191"/>
      <c r="EA491" s="191"/>
      <c r="EB491" s="191"/>
      <c r="EC491" s="191"/>
      <c r="ED491" s="191"/>
    </row>
    <row r="492" spans="1:134">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191"/>
      <c r="BH492" s="191"/>
      <c r="BI492" s="191"/>
      <c r="BJ492" s="191"/>
      <c r="BK492" s="191"/>
      <c r="BL492" s="191"/>
      <c r="BM492" s="191"/>
      <c r="BN492" s="191"/>
      <c r="BO492" s="191"/>
      <c r="BP492" s="191"/>
      <c r="BQ492" s="191"/>
      <c r="BR492" s="191"/>
      <c r="BS492" s="191"/>
      <c r="BT492" s="191"/>
      <c r="BU492" s="191"/>
      <c r="BV492" s="191"/>
      <c r="BW492" s="191"/>
      <c r="BX492" s="191"/>
      <c r="BY492" s="191"/>
      <c r="BZ492" s="191"/>
      <c r="CA492" s="191"/>
      <c r="CB492" s="191"/>
      <c r="CC492" s="191"/>
      <c r="CD492" s="191"/>
      <c r="CE492" s="191"/>
      <c r="CF492" s="191"/>
      <c r="CG492" s="191"/>
      <c r="CH492" s="191"/>
      <c r="CI492" s="191"/>
      <c r="CJ492" s="191"/>
      <c r="CK492" s="191"/>
      <c r="CL492" s="191"/>
      <c r="CM492" s="191"/>
      <c r="CN492" s="191"/>
      <c r="CO492" s="191"/>
      <c r="CP492" s="191"/>
      <c r="CQ492" s="191"/>
      <c r="CR492" s="191"/>
      <c r="CS492" s="191"/>
      <c r="CT492" s="191"/>
      <c r="CU492" s="191"/>
      <c r="CV492" s="191"/>
      <c r="CW492" s="191"/>
      <c r="CX492" s="191"/>
      <c r="CY492" s="191"/>
      <c r="CZ492" s="191"/>
      <c r="DA492" s="191"/>
      <c r="DB492" s="191"/>
      <c r="DC492" s="191"/>
      <c r="DD492" s="191"/>
      <c r="DE492" s="191"/>
      <c r="DF492" s="191"/>
      <c r="DG492" s="191"/>
      <c r="DH492" s="191"/>
      <c r="DI492" s="191"/>
      <c r="DJ492" s="191"/>
      <c r="DK492" s="191"/>
      <c r="DL492" s="191"/>
      <c r="DM492" s="191"/>
      <c r="DN492" s="191"/>
      <c r="DO492" s="191"/>
      <c r="DP492" s="191"/>
      <c r="DQ492" s="191"/>
      <c r="DR492" s="191"/>
      <c r="DS492" s="191"/>
      <c r="DT492" s="191"/>
      <c r="DU492" s="191"/>
      <c r="DV492" s="191"/>
      <c r="DW492" s="191"/>
      <c r="DX492" s="191"/>
      <c r="DY492" s="191"/>
      <c r="DZ492" s="191"/>
      <c r="EA492" s="191"/>
      <c r="EB492" s="191"/>
      <c r="EC492" s="191"/>
      <c r="ED492" s="191"/>
    </row>
    <row r="493" spans="1:134">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1"/>
      <c r="BC493" s="191"/>
      <c r="BD493" s="191"/>
      <c r="BE493" s="191"/>
      <c r="BF493" s="191"/>
      <c r="BG493" s="191"/>
      <c r="BH493" s="191"/>
      <c r="BI493" s="191"/>
      <c r="BJ493" s="191"/>
      <c r="BK493" s="191"/>
      <c r="BL493" s="191"/>
      <c r="BM493" s="191"/>
      <c r="BN493" s="191"/>
      <c r="BO493" s="191"/>
      <c r="BP493" s="191"/>
      <c r="BQ493" s="191"/>
      <c r="BR493" s="191"/>
      <c r="BS493" s="191"/>
      <c r="BT493" s="191"/>
      <c r="BU493" s="191"/>
      <c r="BV493" s="191"/>
      <c r="BW493" s="191"/>
      <c r="BX493" s="191"/>
      <c r="BY493" s="191"/>
      <c r="BZ493" s="191"/>
      <c r="CA493" s="191"/>
      <c r="CB493" s="191"/>
      <c r="CC493" s="191"/>
      <c r="CD493" s="191"/>
      <c r="CE493" s="191"/>
      <c r="CF493" s="191"/>
      <c r="CG493" s="191"/>
      <c r="CH493" s="191"/>
      <c r="CI493" s="191"/>
      <c r="CJ493" s="191"/>
      <c r="CK493" s="191"/>
      <c r="CL493" s="191"/>
      <c r="CM493" s="191"/>
      <c r="CN493" s="191"/>
      <c r="CO493" s="191"/>
      <c r="CP493" s="191"/>
      <c r="CQ493" s="191"/>
      <c r="CR493" s="191"/>
      <c r="CS493" s="191"/>
      <c r="CT493" s="191"/>
      <c r="CU493" s="191"/>
      <c r="CV493" s="191"/>
      <c r="CW493" s="191"/>
      <c r="CX493" s="191"/>
      <c r="CY493" s="191"/>
      <c r="CZ493" s="191"/>
      <c r="DA493" s="191"/>
      <c r="DB493" s="191"/>
      <c r="DC493" s="191"/>
      <c r="DD493" s="191"/>
      <c r="DE493" s="191"/>
      <c r="DF493" s="191"/>
      <c r="DG493" s="191"/>
      <c r="DH493" s="191"/>
      <c r="DI493" s="191"/>
      <c r="DJ493" s="191"/>
      <c r="DK493" s="191"/>
      <c r="DL493" s="191"/>
      <c r="DM493" s="191"/>
      <c r="DN493" s="191"/>
      <c r="DO493" s="191"/>
      <c r="DP493" s="191"/>
      <c r="DQ493" s="191"/>
      <c r="DR493" s="191"/>
      <c r="DS493" s="191"/>
      <c r="DT493" s="191"/>
      <c r="DU493" s="191"/>
      <c r="DV493" s="191"/>
      <c r="DW493" s="191"/>
      <c r="DX493" s="191"/>
      <c r="DY493" s="191"/>
      <c r="DZ493" s="191"/>
      <c r="EA493" s="191"/>
      <c r="EB493" s="191"/>
      <c r="EC493" s="191"/>
      <c r="ED493" s="191"/>
    </row>
    <row r="494" spans="1:134">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191"/>
      <c r="CL494" s="191"/>
      <c r="CM494" s="191"/>
      <c r="CN494" s="191"/>
      <c r="CO494" s="191"/>
      <c r="CP494" s="191"/>
      <c r="CQ494" s="191"/>
      <c r="CR494" s="191"/>
      <c r="CS494" s="191"/>
      <c r="CT494" s="191"/>
      <c r="CU494" s="191"/>
      <c r="CV494" s="191"/>
      <c r="CW494" s="191"/>
      <c r="CX494" s="191"/>
      <c r="CY494" s="191"/>
      <c r="CZ494" s="191"/>
      <c r="DA494" s="191"/>
      <c r="DB494" s="191"/>
      <c r="DC494" s="191"/>
      <c r="DD494" s="191"/>
      <c r="DE494" s="191"/>
      <c r="DF494" s="191"/>
      <c r="DG494" s="191"/>
      <c r="DH494" s="191"/>
      <c r="DI494" s="191"/>
      <c r="DJ494" s="191"/>
      <c r="DK494" s="191"/>
      <c r="DL494" s="191"/>
      <c r="DM494" s="191"/>
      <c r="DN494" s="191"/>
      <c r="DO494" s="191"/>
      <c r="DP494" s="191"/>
      <c r="DQ494" s="191"/>
      <c r="DR494" s="191"/>
      <c r="DS494" s="191"/>
      <c r="DT494" s="191"/>
      <c r="DU494" s="191"/>
      <c r="DV494" s="191"/>
      <c r="DW494" s="191"/>
      <c r="DX494" s="191"/>
      <c r="DY494" s="191"/>
      <c r="DZ494" s="191"/>
      <c r="EA494" s="191"/>
      <c r="EB494" s="191"/>
      <c r="EC494" s="191"/>
      <c r="ED494" s="191"/>
    </row>
    <row r="495" spans="1:134">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c r="BE495" s="191"/>
      <c r="BF495" s="191"/>
      <c r="BG495" s="191"/>
      <c r="BH495" s="191"/>
      <c r="BI495" s="191"/>
      <c r="BJ495" s="191"/>
      <c r="BK495" s="191"/>
      <c r="BL495" s="191"/>
      <c r="BM495" s="191"/>
      <c r="BN495" s="191"/>
      <c r="BO495" s="191"/>
      <c r="BP495" s="191"/>
      <c r="BQ495" s="191"/>
      <c r="BR495" s="191"/>
      <c r="BS495" s="191"/>
      <c r="BT495" s="191"/>
      <c r="BU495" s="191"/>
      <c r="BV495" s="191"/>
      <c r="BW495" s="191"/>
      <c r="BX495" s="191"/>
      <c r="BY495" s="191"/>
      <c r="BZ495" s="191"/>
      <c r="CA495" s="191"/>
      <c r="CB495" s="191"/>
      <c r="CC495" s="191"/>
      <c r="CD495" s="191"/>
      <c r="CE495" s="191"/>
      <c r="CF495" s="191"/>
      <c r="CG495" s="191"/>
      <c r="CH495" s="191"/>
      <c r="CI495" s="191"/>
      <c r="CJ495" s="191"/>
      <c r="CK495" s="191"/>
      <c r="CL495" s="191"/>
      <c r="CM495" s="191"/>
      <c r="CN495" s="191"/>
      <c r="CO495" s="191"/>
      <c r="CP495" s="191"/>
      <c r="CQ495" s="191"/>
      <c r="CR495" s="191"/>
      <c r="CS495" s="191"/>
      <c r="CT495" s="191"/>
      <c r="CU495" s="191"/>
      <c r="CV495" s="191"/>
      <c r="CW495" s="191"/>
      <c r="CX495" s="191"/>
      <c r="CY495" s="191"/>
      <c r="CZ495" s="191"/>
      <c r="DA495" s="191"/>
      <c r="DB495" s="191"/>
      <c r="DC495" s="191"/>
      <c r="DD495" s="191"/>
      <c r="DE495" s="191"/>
      <c r="DF495" s="191"/>
      <c r="DG495" s="191"/>
      <c r="DH495" s="191"/>
      <c r="DI495" s="191"/>
      <c r="DJ495" s="191"/>
      <c r="DK495" s="191"/>
      <c r="DL495" s="191"/>
      <c r="DM495" s="191"/>
      <c r="DN495" s="191"/>
      <c r="DO495" s="191"/>
      <c r="DP495" s="191"/>
      <c r="DQ495" s="191"/>
      <c r="DR495" s="191"/>
      <c r="DS495" s="191"/>
      <c r="DT495" s="191"/>
      <c r="DU495" s="191"/>
      <c r="DV495" s="191"/>
      <c r="DW495" s="191"/>
      <c r="DX495" s="191"/>
      <c r="DY495" s="191"/>
      <c r="DZ495" s="191"/>
      <c r="EA495" s="191"/>
      <c r="EB495" s="191"/>
      <c r="EC495" s="191"/>
      <c r="ED495" s="191"/>
    </row>
    <row r="496" spans="1:134">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c r="BE496" s="191"/>
      <c r="BF496" s="191"/>
      <c r="BG496" s="191"/>
      <c r="BH496" s="191"/>
      <c r="BI496" s="191"/>
      <c r="BJ496" s="191"/>
      <c r="BK496" s="191"/>
      <c r="BL496" s="191"/>
      <c r="BM496" s="191"/>
      <c r="BN496" s="191"/>
      <c r="BO496" s="191"/>
      <c r="BP496" s="191"/>
      <c r="BQ496" s="191"/>
      <c r="BR496" s="191"/>
      <c r="BS496" s="191"/>
      <c r="BT496" s="191"/>
      <c r="BU496" s="191"/>
      <c r="BV496" s="191"/>
      <c r="BW496" s="191"/>
      <c r="BX496" s="191"/>
      <c r="BY496" s="191"/>
      <c r="BZ496" s="191"/>
      <c r="CA496" s="191"/>
      <c r="CB496" s="191"/>
      <c r="CC496" s="191"/>
      <c r="CD496" s="191"/>
      <c r="CE496" s="191"/>
      <c r="CF496" s="191"/>
      <c r="CG496" s="191"/>
      <c r="CH496" s="191"/>
      <c r="CI496" s="191"/>
      <c r="CJ496" s="191"/>
      <c r="CK496" s="191"/>
      <c r="CL496" s="191"/>
      <c r="CM496" s="191"/>
      <c r="CN496" s="191"/>
      <c r="CO496" s="191"/>
      <c r="CP496" s="191"/>
      <c r="CQ496" s="191"/>
      <c r="CR496" s="191"/>
      <c r="CS496" s="191"/>
      <c r="CT496" s="191"/>
      <c r="CU496" s="191"/>
      <c r="CV496" s="191"/>
      <c r="CW496" s="191"/>
      <c r="CX496" s="191"/>
      <c r="CY496" s="191"/>
      <c r="CZ496" s="191"/>
      <c r="DA496" s="191"/>
      <c r="DB496" s="191"/>
      <c r="DC496" s="191"/>
      <c r="DD496" s="191"/>
      <c r="DE496" s="191"/>
      <c r="DF496" s="191"/>
      <c r="DG496" s="191"/>
      <c r="DH496" s="191"/>
      <c r="DI496" s="191"/>
      <c r="DJ496" s="191"/>
      <c r="DK496" s="191"/>
      <c r="DL496" s="191"/>
      <c r="DM496" s="191"/>
      <c r="DN496" s="191"/>
      <c r="DO496" s="191"/>
      <c r="DP496" s="191"/>
      <c r="DQ496" s="191"/>
      <c r="DR496" s="191"/>
      <c r="DS496" s="191"/>
      <c r="DT496" s="191"/>
      <c r="DU496" s="191"/>
      <c r="DV496" s="191"/>
      <c r="DW496" s="191"/>
      <c r="DX496" s="191"/>
      <c r="DY496" s="191"/>
      <c r="DZ496" s="191"/>
      <c r="EA496" s="191"/>
      <c r="EB496" s="191"/>
      <c r="EC496" s="191"/>
      <c r="ED496" s="191"/>
    </row>
    <row r="497" spans="1:134">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1"/>
      <c r="BC497" s="191"/>
      <c r="BD497" s="191"/>
      <c r="BE497" s="191"/>
      <c r="BF497" s="191"/>
      <c r="BG497" s="191"/>
      <c r="BH497" s="191"/>
      <c r="BI497" s="191"/>
      <c r="BJ497" s="191"/>
      <c r="BK497" s="191"/>
      <c r="BL497" s="191"/>
      <c r="BM497" s="191"/>
      <c r="BN497" s="191"/>
      <c r="BO497" s="191"/>
      <c r="BP497" s="191"/>
      <c r="BQ497" s="191"/>
      <c r="BR497" s="191"/>
      <c r="BS497" s="191"/>
      <c r="BT497" s="191"/>
      <c r="BU497" s="191"/>
      <c r="BV497" s="191"/>
      <c r="BW497" s="191"/>
      <c r="BX497" s="191"/>
      <c r="BY497" s="191"/>
      <c r="BZ497" s="191"/>
      <c r="CA497" s="191"/>
      <c r="CB497" s="191"/>
      <c r="CC497" s="191"/>
      <c r="CD497" s="191"/>
      <c r="CE497" s="191"/>
      <c r="CF497" s="191"/>
      <c r="CG497" s="191"/>
      <c r="CH497" s="191"/>
      <c r="CI497" s="191"/>
      <c r="CJ497" s="191"/>
      <c r="CK497" s="191"/>
      <c r="CL497" s="191"/>
      <c r="CM497" s="191"/>
      <c r="CN497" s="191"/>
      <c r="CO497" s="191"/>
      <c r="CP497" s="191"/>
      <c r="CQ497" s="191"/>
      <c r="CR497" s="191"/>
      <c r="CS497" s="191"/>
      <c r="CT497" s="191"/>
      <c r="CU497" s="191"/>
      <c r="CV497" s="191"/>
      <c r="CW497" s="191"/>
      <c r="CX497" s="191"/>
      <c r="CY497" s="191"/>
      <c r="CZ497" s="191"/>
      <c r="DA497" s="191"/>
      <c r="DB497" s="191"/>
      <c r="DC497" s="191"/>
      <c r="DD497" s="191"/>
      <c r="DE497" s="191"/>
      <c r="DF497" s="191"/>
      <c r="DG497" s="191"/>
      <c r="DH497" s="191"/>
      <c r="DI497" s="191"/>
      <c r="DJ497" s="191"/>
      <c r="DK497" s="191"/>
      <c r="DL497" s="191"/>
      <c r="DM497" s="191"/>
      <c r="DN497" s="191"/>
      <c r="DO497" s="191"/>
      <c r="DP497" s="191"/>
      <c r="DQ497" s="191"/>
      <c r="DR497" s="191"/>
      <c r="DS497" s="191"/>
      <c r="DT497" s="191"/>
      <c r="DU497" s="191"/>
      <c r="DV497" s="191"/>
      <c r="DW497" s="191"/>
      <c r="DX497" s="191"/>
      <c r="DY497" s="191"/>
      <c r="DZ497" s="191"/>
      <c r="EA497" s="191"/>
      <c r="EB497" s="191"/>
      <c r="EC497" s="191"/>
      <c r="ED497" s="191"/>
    </row>
    <row r="498" spans="1:134">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1"/>
      <c r="BC498" s="191"/>
      <c r="BD498" s="191"/>
      <c r="BE498" s="191"/>
      <c r="BF498" s="191"/>
      <c r="BG498" s="191"/>
      <c r="BH498" s="191"/>
      <c r="BI498" s="191"/>
      <c r="BJ498" s="191"/>
      <c r="BK498" s="191"/>
      <c r="BL498" s="191"/>
      <c r="BM498" s="191"/>
      <c r="BN498" s="191"/>
      <c r="BO498" s="191"/>
      <c r="BP498" s="191"/>
      <c r="BQ498" s="191"/>
      <c r="BR498" s="191"/>
      <c r="BS498" s="191"/>
      <c r="BT498" s="191"/>
      <c r="BU498" s="191"/>
      <c r="BV498" s="191"/>
      <c r="BW498" s="191"/>
      <c r="BX498" s="191"/>
      <c r="BY498" s="191"/>
      <c r="BZ498" s="191"/>
      <c r="CA498" s="191"/>
      <c r="CB498" s="191"/>
      <c r="CC498" s="191"/>
      <c r="CD498" s="191"/>
      <c r="CE498" s="191"/>
      <c r="CF498" s="191"/>
      <c r="CG498" s="191"/>
      <c r="CH498" s="191"/>
      <c r="CI498" s="191"/>
      <c r="CJ498" s="191"/>
      <c r="CK498" s="191"/>
      <c r="CL498" s="191"/>
      <c r="CM498" s="191"/>
      <c r="CN498" s="191"/>
      <c r="CO498" s="191"/>
      <c r="CP498" s="191"/>
      <c r="CQ498" s="191"/>
      <c r="CR498" s="191"/>
      <c r="CS498" s="191"/>
      <c r="CT498" s="191"/>
      <c r="CU498" s="191"/>
      <c r="CV498" s="191"/>
      <c r="CW498" s="191"/>
      <c r="CX498" s="191"/>
      <c r="CY498" s="191"/>
      <c r="CZ498" s="191"/>
      <c r="DA498" s="191"/>
      <c r="DB498" s="191"/>
      <c r="DC498" s="191"/>
      <c r="DD498" s="191"/>
      <c r="DE498" s="191"/>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row>
    <row r="499" spans="1:134">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191"/>
      <c r="CL499" s="191"/>
      <c r="CM499" s="191"/>
      <c r="CN499" s="191"/>
      <c r="CO499" s="191"/>
      <c r="CP499" s="191"/>
      <c r="CQ499" s="191"/>
      <c r="CR499" s="191"/>
      <c r="CS499" s="191"/>
      <c r="CT499" s="191"/>
      <c r="CU499" s="191"/>
      <c r="CV499" s="191"/>
      <c r="CW499" s="191"/>
      <c r="CX499" s="191"/>
      <c r="CY499" s="191"/>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row>
    <row r="500" spans="1:134">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191"/>
      <c r="CM500" s="191"/>
      <c r="CN500" s="191"/>
      <c r="CO500" s="191"/>
      <c r="CP500" s="191"/>
      <c r="CQ500" s="191"/>
      <c r="CR500" s="191"/>
      <c r="CS500" s="191"/>
      <c r="CT500" s="191"/>
      <c r="CU500" s="191"/>
      <c r="CV500" s="191"/>
      <c r="CW500" s="191"/>
      <c r="CX500" s="191"/>
      <c r="CY500" s="191"/>
      <c r="CZ500" s="191"/>
      <c r="DA500" s="191"/>
      <c r="DB500" s="191"/>
      <c r="DC500" s="191"/>
      <c r="DD500" s="191"/>
      <c r="DE500" s="191"/>
      <c r="DF500" s="191"/>
      <c r="DG500" s="191"/>
      <c r="DH500" s="191"/>
      <c r="DI500" s="191"/>
      <c r="DJ500" s="191"/>
      <c r="DK500" s="191"/>
      <c r="DL500" s="191"/>
      <c r="DM500" s="191"/>
      <c r="DN500" s="191"/>
      <c r="DO500" s="191"/>
      <c r="DP500" s="191"/>
      <c r="DQ500" s="191"/>
      <c r="DR500" s="191"/>
      <c r="DS500" s="191"/>
      <c r="DT500" s="191"/>
      <c r="DU500" s="191"/>
      <c r="DV500" s="191"/>
      <c r="DW500" s="191"/>
      <c r="DX500" s="191"/>
      <c r="DY500" s="191"/>
      <c r="DZ500" s="191"/>
      <c r="EA500" s="191"/>
      <c r="EB500" s="191"/>
      <c r="EC500" s="191"/>
      <c r="ED500" s="191"/>
    </row>
    <row r="501" spans="1:134">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1"/>
      <c r="BC501" s="191"/>
      <c r="BD501" s="191"/>
      <c r="BE501" s="191"/>
      <c r="BF501" s="191"/>
      <c r="BG501" s="191"/>
      <c r="BH501" s="191"/>
      <c r="BI501" s="191"/>
      <c r="BJ501" s="191"/>
      <c r="BK501" s="191"/>
      <c r="BL501" s="191"/>
      <c r="BM501" s="191"/>
      <c r="BN501" s="191"/>
      <c r="BO501" s="191"/>
      <c r="BP501" s="191"/>
      <c r="BQ501" s="191"/>
      <c r="BR501" s="191"/>
      <c r="BS501" s="191"/>
      <c r="BT501" s="191"/>
      <c r="BU501" s="191"/>
      <c r="BV501" s="191"/>
      <c r="BW501" s="191"/>
      <c r="BX501" s="191"/>
      <c r="BY501" s="191"/>
      <c r="BZ501" s="191"/>
      <c r="CA501" s="191"/>
      <c r="CB501" s="191"/>
      <c r="CC501" s="191"/>
      <c r="CD501" s="191"/>
      <c r="CE501" s="191"/>
      <c r="CF501" s="191"/>
      <c r="CG501" s="191"/>
      <c r="CH501" s="191"/>
      <c r="CI501" s="191"/>
      <c r="CJ501" s="191"/>
      <c r="CK501" s="191"/>
      <c r="CL501" s="191"/>
      <c r="CM501" s="191"/>
      <c r="CN501" s="191"/>
      <c r="CO501" s="191"/>
      <c r="CP501" s="191"/>
      <c r="CQ501" s="191"/>
      <c r="CR501" s="191"/>
      <c r="CS501" s="191"/>
      <c r="CT501" s="191"/>
      <c r="CU501" s="191"/>
      <c r="CV501" s="191"/>
      <c r="CW501" s="191"/>
      <c r="CX501" s="191"/>
      <c r="CY501" s="191"/>
      <c r="CZ501" s="191"/>
      <c r="DA501" s="191"/>
      <c r="DB501" s="191"/>
      <c r="DC501" s="191"/>
      <c r="DD501" s="191"/>
      <c r="DE501" s="191"/>
      <c r="DF501" s="191"/>
      <c r="DG501" s="191"/>
      <c r="DH501" s="191"/>
      <c r="DI501" s="191"/>
      <c r="DJ501" s="191"/>
      <c r="DK501" s="191"/>
      <c r="DL501" s="191"/>
      <c r="DM501" s="191"/>
      <c r="DN501" s="191"/>
      <c r="DO501" s="191"/>
      <c r="DP501" s="191"/>
      <c r="DQ501" s="191"/>
      <c r="DR501" s="191"/>
      <c r="DS501" s="191"/>
      <c r="DT501" s="191"/>
      <c r="DU501" s="191"/>
      <c r="DV501" s="191"/>
      <c r="DW501" s="191"/>
      <c r="DX501" s="191"/>
      <c r="DY501" s="191"/>
      <c r="DZ501" s="191"/>
      <c r="EA501" s="191"/>
      <c r="EB501" s="191"/>
      <c r="EC501" s="191"/>
      <c r="ED501" s="191"/>
    </row>
    <row r="502" spans="1:134">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1"/>
      <c r="AS502" s="191"/>
      <c r="AT502" s="191"/>
      <c r="AU502" s="191"/>
      <c r="AV502" s="191"/>
      <c r="AW502" s="191"/>
      <c r="AX502" s="191"/>
      <c r="AY502" s="191"/>
      <c r="AZ502" s="191"/>
      <c r="BA502" s="191"/>
      <c r="BB502" s="191"/>
      <c r="BC502" s="191"/>
      <c r="BD502" s="191"/>
      <c r="BE502" s="191"/>
      <c r="BF502" s="191"/>
      <c r="BG502" s="191"/>
      <c r="BH502" s="191"/>
      <c r="BI502" s="191"/>
      <c r="BJ502" s="191"/>
      <c r="BK502" s="191"/>
      <c r="BL502" s="191"/>
      <c r="BM502" s="191"/>
      <c r="BN502" s="191"/>
      <c r="BO502" s="191"/>
      <c r="BP502" s="191"/>
      <c r="BQ502" s="191"/>
      <c r="BR502" s="191"/>
      <c r="BS502" s="191"/>
      <c r="BT502" s="191"/>
      <c r="BU502" s="191"/>
      <c r="BV502" s="191"/>
      <c r="BW502" s="191"/>
      <c r="BX502" s="191"/>
      <c r="BY502" s="191"/>
      <c r="BZ502" s="191"/>
      <c r="CA502" s="191"/>
      <c r="CB502" s="191"/>
      <c r="CC502" s="191"/>
      <c r="CD502" s="191"/>
      <c r="CE502" s="191"/>
      <c r="CF502" s="191"/>
      <c r="CG502" s="191"/>
      <c r="CH502" s="191"/>
      <c r="CI502" s="191"/>
      <c r="CJ502" s="191"/>
      <c r="CK502" s="191"/>
      <c r="CL502" s="191"/>
      <c r="CM502" s="191"/>
      <c r="CN502" s="191"/>
      <c r="CO502" s="191"/>
      <c r="CP502" s="191"/>
      <c r="CQ502" s="191"/>
      <c r="CR502" s="191"/>
      <c r="CS502" s="191"/>
      <c r="CT502" s="191"/>
      <c r="CU502" s="191"/>
      <c r="CV502" s="191"/>
      <c r="CW502" s="191"/>
      <c r="CX502" s="191"/>
      <c r="CY502" s="191"/>
      <c r="CZ502" s="191"/>
      <c r="DA502" s="191"/>
      <c r="DB502" s="191"/>
      <c r="DC502" s="191"/>
      <c r="DD502" s="191"/>
      <c r="DE502" s="191"/>
      <c r="DF502" s="191"/>
      <c r="DG502" s="191"/>
      <c r="DH502" s="191"/>
      <c r="DI502" s="191"/>
      <c r="DJ502" s="191"/>
      <c r="DK502" s="191"/>
      <c r="DL502" s="191"/>
      <c r="DM502" s="191"/>
      <c r="DN502" s="191"/>
      <c r="DO502" s="191"/>
      <c r="DP502" s="191"/>
      <c r="DQ502" s="191"/>
      <c r="DR502" s="191"/>
      <c r="DS502" s="191"/>
      <c r="DT502" s="191"/>
      <c r="DU502" s="191"/>
      <c r="DV502" s="191"/>
      <c r="DW502" s="191"/>
      <c r="DX502" s="191"/>
      <c r="DY502" s="191"/>
      <c r="DZ502" s="191"/>
      <c r="EA502" s="191"/>
      <c r="EB502" s="191"/>
      <c r="EC502" s="191"/>
      <c r="ED502" s="191"/>
    </row>
    <row r="503" spans="1:134">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c r="AA503" s="191"/>
      <c r="AB503" s="191"/>
      <c r="AC503" s="191"/>
      <c r="AD503" s="191"/>
      <c r="AE503" s="191"/>
      <c r="AF503" s="191"/>
      <c r="AG503" s="191"/>
      <c r="AH503" s="191"/>
      <c r="AI503" s="191"/>
      <c r="AJ503" s="191"/>
      <c r="AK503" s="191"/>
      <c r="AL503" s="191"/>
      <c r="AM503" s="191"/>
      <c r="AN503" s="191"/>
      <c r="AO503" s="191"/>
      <c r="AP503" s="191"/>
      <c r="AQ503" s="191"/>
      <c r="AR503" s="191"/>
      <c r="AS503" s="191"/>
      <c r="AT503" s="191"/>
      <c r="AU503" s="191"/>
      <c r="AV503" s="191"/>
      <c r="AW503" s="191"/>
      <c r="AX503" s="191"/>
      <c r="AY503" s="191"/>
      <c r="AZ503" s="191"/>
      <c r="BA503" s="191"/>
      <c r="BB503" s="191"/>
      <c r="BC503" s="191"/>
      <c r="BD503" s="191"/>
      <c r="BE503" s="191"/>
      <c r="BF503" s="191"/>
      <c r="BG503" s="191"/>
      <c r="BH503" s="191"/>
      <c r="BI503" s="191"/>
      <c r="BJ503" s="191"/>
      <c r="BK503" s="191"/>
      <c r="BL503" s="191"/>
      <c r="BM503" s="191"/>
      <c r="BN503" s="191"/>
      <c r="BO503" s="191"/>
      <c r="BP503" s="191"/>
      <c r="BQ503" s="191"/>
      <c r="BR503" s="191"/>
      <c r="BS503" s="191"/>
      <c r="BT503" s="191"/>
      <c r="BU503" s="191"/>
      <c r="BV503" s="191"/>
      <c r="BW503" s="191"/>
      <c r="BX503" s="191"/>
      <c r="BY503" s="191"/>
      <c r="BZ503" s="191"/>
      <c r="CA503" s="191"/>
      <c r="CB503" s="191"/>
      <c r="CC503" s="191"/>
      <c r="CD503" s="191"/>
      <c r="CE503" s="191"/>
      <c r="CF503" s="191"/>
      <c r="CG503" s="191"/>
      <c r="CH503" s="191"/>
      <c r="CI503" s="191"/>
      <c r="CJ503" s="191"/>
      <c r="CK503" s="191"/>
      <c r="CL503" s="191"/>
      <c r="CM503" s="191"/>
      <c r="CN503" s="191"/>
      <c r="CO503" s="191"/>
      <c r="CP503" s="191"/>
      <c r="CQ503" s="191"/>
      <c r="CR503" s="191"/>
      <c r="CS503" s="191"/>
      <c r="CT503" s="191"/>
      <c r="CU503" s="191"/>
      <c r="CV503" s="191"/>
      <c r="CW503" s="191"/>
      <c r="CX503" s="191"/>
      <c r="CY503" s="191"/>
      <c r="CZ503" s="191"/>
      <c r="DA503" s="191"/>
      <c r="DB503" s="191"/>
      <c r="DC503" s="191"/>
      <c r="DD503" s="191"/>
      <c r="DE503" s="191"/>
      <c r="DF503" s="191"/>
      <c r="DG503" s="191"/>
      <c r="DH503" s="191"/>
      <c r="DI503" s="191"/>
      <c r="DJ503" s="191"/>
      <c r="DK503" s="191"/>
      <c r="DL503" s="191"/>
      <c r="DM503" s="191"/>
      <c r="DN503" s="191"/>
      <c r="DO503" s="191"/>
      <c r="DP503" s="191"/>
      <c r="DQ503" s="191"/>
      <c r="DR503" s="191"/>
      <c r="DS503" s="191"/>
      <c r="DT503" s="191"/>
      <c r="DU503" s="191"/>
      <c r="DV503" s="191"/>
      <c r="DW503" s="191"/>
      <c r="DX503" s="191"/>
      <c r="DY503" s="191"/>
      <c r="DZ503" s="191"/>
      <c r="EA503" s="191"/>
      <c r="EB503" s="191"/>
      <c r="EC503" s="191"/>
      <c r="ED503" s="191"/>
    </row>
    <row r="504" spans="1:134">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1"/>
      <c r="BC504" s="191"/>
      <c r="BD504" s="191"/>
      <c r="BE504" s="191"/>
      <c r="BF504" s="191"/>
      <c r="BG504" s="191"/>
      <c r="BH504" s="191"/>
      <c r="BI504" s="191"/>
      <c r="BJ504" s="191"/>
      <c r="BK504" s="191"/>
      <c r="BL504" s="191"/>
      <c r="BM504" s="191"/>
      <c r="BN504" s="191"/>
      <c r="BO504" s="191"/>
      <c r="BP504" s="191"/>
      <c r="BQ504" s="191"/>
      <c r="BR504" s="191"/>
      <c r="BS504" s="191"/>
      <c r="BT504" s="191"/>
      <c r="BU504" s="191"/>
      <c r="BV504" s="191"/>
      <c r="BW504" s="191"/>
      <c r="BX504" s="191"/>
      <c r="BY504" s="191"/>
      <c r="BZ504" s="191"/>
      <c r="CA504" s="191"/>
      <c r="CB504" s="191"/>
      <c r="CC504" s="191"/>
      <c r="CD504" s="191"/>
      <c r="CE504" s="191"/>
      <c r="CF504" s="191"/>
      <c r="CG504" s="191"/>
      <c r="CH504" s="191"/>
      <c r="CI504" s="191"/>
      <c r="CJ504" s="191"/>
      <c r="CK504" s="191"/>
      <c r="CL504" s="191"/>
      <c r="CM504" s="191"/>
      <c r="CN504" s="191"/>
      <c r="CO504" s="191"/>
      <c r="CP504" s="191"/>
      <c r="CQ504" s="191"/>
      <c r="CR504" s="191"/>
      <c r="CS504" s="191"/>
      <c r="CT504" s="191"/>
      <c r="CU504" s="191"/>
      <c r="CV504" s="191"/>
      <c r="CW504" s="191"/>
      <c r="CX504" s="191"/>
      <c r="CY504" s="191"/>
      <c r="CZ504" s="191"/>
      <c r="DA504" s="191"/>
      <c r="DB504" s="191"/>
      <c r="DC504" s="191"/>
      <c r="DD504" s="191"/>
      <c r="DE504" s="191"/>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row>
    <row r="505" spans="1:134">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c r="AU505" s="191"/>
      <c r="AV505" s="191"/>
      <c r="AW505" s="191"/>
      <c r="AX505" s="191"/>
      <c r="AY505" s="191"/>
      <c r="AZ505" s="191"/>
      <c r="BA505" s="191"/>
      <c r="BB505" s="191"/>
      <c r="BC505" s="191"/>
      <c r="BD505" s="191"/>
      <c r="BE505" s="191"/>
      <c r="BF505" s="191"/>
      <c r="BG505" s="191"/>
      <c r="BH505" s="191"/>
      <c r="BI505" s="191"/>
      <c r="BJ505" s="191"/>
      <c r="BK505" s="191"/>
      <c r="BL505" s="191"/>
      <c r="BM505" s="191"/>
      <c r="BN505" s="191"/>
      <c r="BO505" s="191"/>
      <c r="BP505" s="191"/>
      <c r="BQ505" s="191"/>
      <c r="BR505" s="191"/>
      <c r="BS505" s="191"/>
      <c r="BT505" s="191"/>
      <c r="BU505" s="191"/>
      <c r="BV505" s="191"/>
      <c r="BW505" s="191"/>
      <c r="BX505" s="191"/>
      <c r="BY505" s="191"/>
      <c r="BZ505" s="191"/>
      <c r="CA505" s="191"/>
      <c r="CB505" s="191"/>
      <c r="CC505" s="191"/>
      <c r="CD505" s="191"/>
      <c r="CE505" s="191"/>
      <c r="CF505" s="191"/>
      <c r="CG505" s="191"/>
      <c r="CH505" s="191"/>
      <c r="CI505" s="191"/>
      <c r="CJ505" s="191"/>
      <c r="CK505" s="191"/>
      <c r="CL505" s="191"/>
      <c r="CM505" s="191"/>
      <c r="CN505" s="191"/>
      <c r="CO505" s="191"/>
      <c r="CP505" s="191"/>
      <c r="CQ505" s="191"/>
      <c r="CR505" s="191"/>
      <c r="CS505" s="191"/>
      <c r="CT505" s="191"/>
      <c r="CU505" s="191"/>
      <c r="CV505" s="191"/>
      <c r="CW505" s="191"/>
      <c r="CX505" s="191"/>
      <c r="CY505" s="191"/>
      <c r="CZ505" s="191"/>
      <c r="DA505" s="191"/>
      <c r="DB505" s="191"/>
      <c r="DC505" s="191"/>
      <c r="DD505" s="191"/>
      <c r="DE505" s="191"/>
      <c r="DF505" s="191"/>
      <c r="DG505" s="191"/>
      <c r="DH505" s="191"/>
      <c r="DI505" s="191"/>
      <c r="DJ505" s="191"/>
      <c r="DK505" s="191"/>
      <c r="DL505" s="191"/>
      <c r="DM505" s="191"/>
      <c r="DN505" s="191"/>
      <c r="DO505" s="191"/>
      <c r="DP505" s="191"/>
      <c r="DQ505" s="191"/>
      <c r="DR505" s="191"/>
      <c r="DS505" s="191"/>
      <c r="DT505" s="191"/>
      <c r="DU505" s="191"/>
      <c r="DV505" s="191"/>
      <c r="DW505" s="191"/>
      <c r="DX505" s="191"/>
      <c r="DY505" s="191"/>
      <c r="DZ505" s="191"/>
      <c r="EA505" s="191"/>
      <c r="EB505" s="191"/>
      <c r="EC505" s="191"/>
      <c r="ED505" s="191"/>
    </row>
    <row r="506" spans="1:134">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c r="AU506" s="191"/>
      <c r="AV506" s="191"/>
      <c r="AW506" s="191"/>
      <c r="AX506" s="191"/>
      <c r="AY506" s="191"/>
      <c r="AZ506" s="191"/>
      <c r="BA506" s="191"/>
      <c r="BB506" s="191"/>
      <c r="BC506" s="191"/>
      <c r="BD506" s="191"/>
      <c r="BE506" s="191"/>
      <c r="BF506" s="191"/>
      <c r="BG506" s="191"/>
      <c r="BH506" s="191"/>
      <c r="BI506" s="191"/>
      <c r="BJ506" s="191"/>
      <c r="BK506" s="191"/>
      <c r="BL506" s="191"/>
      <c r="BM506" s="191"/>
      <c r="BN506" s="191"/>
      <c r="BO506" s="191"/>
      <c r="BP506" s="191"/>
      <c r="BQ506" s="191"/>
      <c r="BR506" s="191"/>
      <c r="BS506" s="191"/>
      <c r="BT506" s="191"/>
      <c r="BU506" s="191"/>
      <c r="BV506" s="191"/>
      <c r="BW506" s="191"/>
      <c r="BX506" s="191"/>
      <c r="BY506" s="191"/>
      <c r="BZ506" s="191"/>
      <c r="CA506" s="191"/>
      <c r="CB506" s="191"/>
      <c r="CC506" s="191"/>
      <c r="CD506" s="191"/>
      <c r="CE506" s="191"/>
      <c r="CF506" s="191"/>
      <c r="CG506" s="191"/>
      <c r="CH506" s="191"/>
      <c r="CI506" s="191"/>
      <c r="CJ506" s="191"/>
      <c r="CK506" s="191"/>
      <c r="CL506" s="191"/>
      <c r="CM506" s="191"/>
      <c r="CN506" s="191"/>
      <c r="CO506" s="191"/>
      <c r="CP506" s="191"/>
      <c r="CQ506" s="191"/>
      <c r="CR506" s="191"/>
      <c r="CS506" s="191"/>
      <c r="CT506" s="191"/>
      <c r="CU506" s="191"/>
      <c r="CV506" s="191"/>
      <c r="CW506" s="191"/>
      <c r="CX506" s="191"/>
      <c r="CY506" s="191"/>
      <c r="CZ506" s="191"/>
      <c r="DA506" s="191"/>
      <c r="DB506" s="191"/>
      <c r="DC506" s="191"/>
      <c r="DD506" s="191"/>
      <c r="DE506" s="191"/>
      <c r="DF506" s="191"/>
      <c r="DG506" s="191"/>
      <c r="DH506" s="191"/>
      <c r="DI506" s="191"/>
      <c r="DJ506" s="191"/>
      <c r="DK506" s="191"/>
      <c r="DL506" s="191"/>
      <c r="DM506" s="191"/>
      <c r="DN506" s="191"/>
      <c r="DO506" s="191"/>
      <c r="DP506" s="191"/>
      <c r="DQ506" s="191"/>
      <c r="DR506" s="191"/>
      <c r="DS506" s="191"/>
      <c r="DT506" s="191"/>
      <c r="DU506" s="191"/>
      <c r="DV506" s="191"/>
      <c r="DW506" s="191"/>
      <c r="DX506" s="191"/>
      <c r="DY506" s="191"/>
      <c r="DZ506" s="191"/>
      <c r="EA506" s="191"/>
      <c r="EB506" s="191"/>
      <c r="EC506" s="191"/>
      <c r="ED506" s="191"/>
    </row>
    <row r="507" spans="1:134">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191"/>
      <c r="BH507" s="191"/>
      <c r="BI507" s="191"/>
      <c r="BJ507" s="191"/>
      <c r="BK507" s="191"/>
      <c r="BL507" s="191"/>
      <c r="BM507" s="191"/>
      <c r="BN507" s="191"/>
      <c r="BO507" s="191"/>
      <c r="BP507" s="191"/>
      <c r="BQ507" s="191"/>
      <c r="BR507" s="191"/>
      <c r="BS507" s="191"/>
      <c r="BT507" s="191"/>
      <c r="BU507" s="191"/>
      <c r="BV507" s="191"/>
      <c r="BW507" s="191"/>
      <c r="BX507" s="191"/>
      <c r="BY507" s="191"/>
      <c r="BZ507" s="191"/>
      <c r="CA507" s="191"/>
      <c r="CB507" s="191"/>
      <c r="CC507" s="191"/>
      <c r="CD507" s="191"/>
      <c r="CE507" s="191"/>
      <c r="CF507" s="191"/>
      <c r="CG507" s="191"/>
      <c r="CH507" s="191"/>
      <c r="CI507" s="191"/>
      <c r="CJ507" s="191"/>
      <c r="CK507" s="191"/>
      <c r="CL507" s="191"/>
      <c r="CM507" s="191"/>
      <c r="CN507" s="191"/>
      <c r="CO507" s="191"/>
      <c r="CP507" s="191"/>
      <c r="CQ507" s="191"/>
      <c r="CR507" s="191"/>
      <c r="CS507" s="191"/>
      <c r="CT507" s="191"/>
      <c r="CU507" s="191"/>
      <c r="CV507" s="191"/>
      <c r="CW507" s="191"/>
      <c r="CX507" s="191"/>
      <c r="CY507" s="191"/>
      <c r="CZ507" s="191"/>
      <c r="DA507" s="191"/>
      <c r="DB507" s="191"/>
      <c r="DC507" s="191"/>
      <c r="DD507" s="191"/>
      <c r="DE507" s="191"/>
      <c r="DF507" s="191"/>
      <c r="DG507" s="191"/>
      <c r="DH507" s="191"/>
      <c r="DI507" s="191"/>
      <c r="DJ507" s="191"/>
      <c r="DK507" s="191"/>
      <c r="DL507" s="191"/>
      <c r="DM507" s="191"/>
      <c r="DN507" s="191"/>
      <c r="DO507" s="191"/>
      <c r="DP507" s="191"/>
      <c r="DQ507" s="191"/>
      <c r="DR507" s="191"/>
      <c r="DS507" s="191"/>
      <c r="DT507" s="191"/>
      <c r="DU507" s="191"/>
      <c r="DV507" s="191"/>
      <c r="DW507" s="191"/>
      <c r="DX507" s="191"/>
      <c r="DY507" s="191"/>
      <c r="DZ507" s="191"/>
      <c r="EA507" s="191"/>
      <c r="EB507" s="191"/>
      <c r="EC507" s="191"/>
      <c r="ED507" s="191"/>
    </row>
    <row r="508" spans="1:134">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1"/>
      <c r="BC508" s="191"/>
      <c r="BD508" s="191"/>
      <c r="BE508" s="191"/>
      <c r="BF508" s="191"/>
      <c r="BG508" s="191"/>
      <c r="BH508" s="191"/>
      <c r="BI508" s="191"/>
      <c r="BJ508" s="191"/>
      <c r="BK508" s="191"/>
      <c r="BL508" s="191"/>
      <c r="BM508" s="191"/>
      <c r="BN508" s="191"/>
      <c r="BO508" s="191"/>
      <c r="BP508" s="191"/>
      <c r="BQ508" s="191"/>
      <c r="BR508" s="191"/>
      <c r="BS508" s="191"/>
      <c r="BT508" s="191"/>
      <c r="BU508" s="191"/>
      <c r="BV508" s="191"/>
      <c r="BW508" s="191"/>
      <c r="BX508" s="191"/>
      <c r="BY508" s="191"/>
      <c r="BZ508" s="191"/>
      <c r="CA508" s="191"/>
      <c r="CB508" s="191"/>
      <c r="CC508" s="191"/>
      <c r="CD508" s="191"/>
      <c r="CE508" s="191"/>
      <c r="CF508" s="191"/>
      <c r="CG508" s="191"/>
      <c r="CH508" s="191"/>
      <c r="CI508" s="191"/>
      <c r="CJ508" s="191"/>
      <c r="CK508" s="191"/>
      <c r="CL508" s="191"/>
      <c r="CM508" s="191"/>
      <c r="CN508" s="191"/>
      <c r="CO508" s="191"/>
      <c r="CP508" s="191"/>
      <c r="CQ508" s="191"/>
      <c r="CR508" s="191"/>
      <c r="CS508" s="191"/>
      <c r="CT508" s="191"/>
      <c r="CU508" s="191"/>
      <c r="CV508" s="191"/>
      <c r="CW508" s="191"/>
      <c r="CX508" s="191"/>
      <c r="CY508" s="191"/>
      <c r="CZ508" s="191"/>
      <c r="DA508" s="191"/>
      <c r="DB508" s="191"/>
      <c r="DC508" s="191"/>
      <c r="DD508" s="191"/>
      <c r="DE508" s="191"/>
      <c r="DF508" s="191"/>
      <c r="DG508" s="191"/>
      <c r="DH508" s="191"/>
      <c r="DI508" s="191"/>
      <c r="DJ508" s="191"/>
      <c r="DK508" s="191"/>
      <c r="DL508" s="191"/>
      <c r="DM508" s="191"/>
      <c r="DN508" s="191"/>
      <c r="DO508" s="191"/>
      <c r="DP508" s="191"/>
      <c r="DQ508" s="191"/>
      <c r="DR508" s="191"/>
      <c r="DS508" s="191"/>
      <c r="DT508" s="191"/>
      <c r="DU508" s="191"/>
      <c r="DV508" s="191"/>
      <c r="DW508" s="191"/>
      <c r="DX508" s="191"/>
      <c r="DY508" s="191"/>
      <c r="DZ508" s="191"/>
      <c r="EA508" s="191"/>
      <c r="EB508" s="191"/>
      <c r="EC508" s="191"/>
      <c r="ED508" s="191"/>
    </row>
    <row r="509" spans="1:134">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c r="AU509" s="191"/>
      <c r="AV509" s="191"/>
      <c r="AW509" s="191"/>
      <c r="AX509" s="191"/>
      <c r="AY509" s="191"/>
      <c r="AZ509" s="191"/>
      <c r="BA509" s="191"/>
      <c r="BB509" s="191"/>
      <c r="BC509" s="191"/>
      <c r="BD509" s="191"/>
      <c r="BE509" s="191"/>
      <c r="BF509" s="191"/>
      <c r="BG509" s="191"/>
      <c r="BH509" s="191"/>
      <c r="BI509" s="191"/>
      <c r="BJ509" s="191"/>
      <c r="BK509" s="191"/>
      <c r="BL509" s="191"/>
      <c r="BM509" s="191"/>
      <c r="BN509" s="191"/>
      <c r="BO509" s="191"/>
      <c r="BP509" s="191"/>
      <c r="BQ509" s="191"/>
      <c r="BR509" s="191"/>
      <c r="BS509" s="191"/>
      <c r="BT509" s="191"/>
      <c r="BU509" s="191"/>
      <c r="BV509" s="191"/>
      <c r="BW509" s="191"/>
      <c r="BX509" s="191"/>
      <c r="BY509" s="191"/>
      <c r="BZ509" s="191"/>
      <c r="CA509" s="191"/>
      <c r="CB509" s="191"/>
      <c r="CC509" s="191"/>
      <c r="CD509" s="191"/>
      <c r="CE509" s="191"/>
      <c r="CF509" s="191"/>
      <c r="CG509" s="191"/>
      <c r="CH509" s="191"/>
      <c r="CI509" s="191"/>
      <c r="CJ509" s="191"/>
      <c r="CK509" s="191"/>
      <c r="CL509" s="191"/>
      <c r="CM509" s="191"/>
      <c r="CN509" s="191"/>
      <c r="CO509" s="191"/>
      <c r="CP509" s="191"/>
      <c r="CQ509" s="191"/>
      <c r="CR509" s="191"/>
      <c r="CS509" s="191"/>
      <c r="CT509" s="191"/>
      <c r="CU509" s="191"/>
      <c r="CV509" s="191"/>
      <c r="CW509" s="191"/>
      <c r="CX509" s="191"/>
      <c r="CY509" s="191"/>
      <c r="CZ509" s="191"/>
      <c r="DA509" s="191"/>
      <c r="DB509" s="191"/>
      <c r="DC509" s="191"/>
      <c r="DD509" s="191"/>
      <c r="DE509" s="191"/>
      <c r="DF509" s="191"/>
      <c r="DG509" s="191"/>
      <c r="DH509" s="191"/>
      <c r="DI509" s="191"/>
      <c r="DJ509" s="191"/>
      <c r="DK509" s="191"/>
      <c r="DL509" s="191"/>
      <c r="DM509" s="191"/>
      <c r="DN509" s="191"/>
      <c r="DO509" s="191"/>
      <c r="DP509" s="191"/>
      <c r="DQ509" s="191"/>
      <c r="DR509" s="191"/>
      <c r="DS509" s="191"/>
      <c r="DT509" s="191"/>
      <c r="DU509" s="191"/>
      <c r="DV509" s="191"/>
      <c r="DW509" s="191"/>
      <c r="DX509" s="191"/>
      <c r="DY509" s="191"/>
      <c r="DZ509" s="191"/>
      <c r="EA509" s="191"/>
      <c r="EB509" s="191"/>
      <c r="EC509" s="191"/>
      <c r="ED509" s="191"/>
    </row>
    <row r="510" spans="1:134">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191"/>
      <c r="CL510" s="191"/>
      <c r="CM510" s="191"/>
      <c r="CN510" s="191"/>
      <c r="CO510" s="191"/>
      <c r="CP510" s="191"/>
      <c r="CQ510" s="191"/>
      <c r="CR510" s="191"/>
      <c r="CS510" s="191"/>
      <c r="CT510" s="191"/>
      <c r="CU510" s="191"/>
      <c r="CV510" s="191"/>
      <c r="CW510" s="191"/>
      <c r="CX510" s="191"/>
      <c r="CY510" s="191"/>
      <c r="CZ510" s="191"/>
      <c r="DA510" s="191"/>
      <c r="DB510" s="191"/>
      <c r="DC510" s="191"/>
      <c r="DD510" s="191"/>
      <c r="DE510" s="191"/>
      <c r="DF510" s="191"/>
      <c r="DG510" s="191"/>
      <c r="DH510" s="191"/>
      <c r="DI510" s="191"/>
      <c r="DJ510" s="191"/>
      <c r="DK510" s="191"/>
      <c r="DL510" s="191"/>
      <c r="DM510" s="191"/>
      <c r="DN510" s="191"/>
      <c r="DO510" s="191"/>
      <c r="DP510" s="191"/>
      <c r="DQ510" s="191"/>
      <c r="DR510" s="191"/>
      <c r="DS510" s="191"/>
      <c r="DT510" s="191"/>
      <c r="DU510" s="191"/>
      <c r="DV510" s="191"/>
      <c r="DW510" s="191"/>
      <c r="DX510" s="191"/>
      <c r="DY510" s="191"/>
      <c r="DZ510" s="191"/>
      <c r="EA510" s="191"/>
      <c r="EB510" s="191"/>
      <c r="EC510" s="191"/>
      <c r="ED510" s="191"/>
    </row>
    <row r="511" spans="1:134">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191"/>
      <c r="CL511" s="191"/>
      <c r="CM511" s="191"/>
      <c r="CN511" s="191"/>
      <c r="CO511" s="191"/>
      <c r="CP511" s="191"/>
      <c r="CQ511" s="191"/>
      <c r="CR511" s="191"/>
      <c r="CS511" s="191"/>
      <c r="CT511" s="191"/>
      <c r="CU511" s="191"/>
      <c r="CV511" s="191"/>
      <c r="CW511" s="191"/>
      <c r="CX511" s="191"/>
      <c r="CY511" s="191"/>
      <c r="CZ511" s="191"/>
      <c r="DA511" s="191"/>
      <c r="DB511" s="191"/>
      <c r="DC511" s="191"/>
      <c r="DD511" s="191"/>
      <c r="DE511" s="191"/>
      <c r="DF511" s="191"/>
      <c r="DG511" s="191"/>
      <c r="DH511" s="191"/>
      <c r="DI511" s="191"/>
      <c r="DJ511" s="191"/>
      <c r="DK511" s="191"/>
      <c r="DL511" s="191"/>
      <c r="DM511" s="191"/>
      <c r="DN511" s="191"/>
      <c r="DO511" s="191"/>
      <c r="DP511" s="191"/>
      <c r="DQ511" s="191"/>
      <c r="DR511" s="191"/>
      <c r="DS511" s="191"/>
      <c r="DT511" s="191"/>
      <c r="DU511" s="191"/>
      <c r="DV511" s="191"/>
      <c r="DW511" s="191"/>
      <c r="DX511" s="191"/>
      <c r="DY511" s="191"/>
      <c r="DZ511" s="191"/>
      <c r="EA511" s="191"/>
      <c r="EB511" s="191"/>
      <c r="EC511" s="191"/>
      <c r="ED511" s="191"/>
    </row>
    <row r="512" spans="1:134">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1"/>
      <c r="BC512" s="191"/>
      <c r="BD512" s="191"/>
      <c r="BE512" s="191"/>
      <c r="BF512" s="191"/>
      <c r="BG512" s="191"/>
      <c r="BH512" s="191"/>
      <c r="BI512" s="191"/>
      <c r="BJ512" s="191"/>
      <c r="BK512" s="191"/>
      <c r="BL512" s="191"/>
      <c r="BM512" s="191"/>
      <c r="BN512" s="191"/>
      <c r="BO512" s="191"/>
      <c r="BP512" s="191"/>
      <c r="BQ512" s="191"/>
      <c r="BR512" s="191"/>
      <c r="BS512" s="191"/>
      <c r="BT512" s="191"/>
      <c r="BU512" s="191"/>
      <c r="BV512" s="191"/>
      <c r="BW512" s="191"/>
      <c r="BX512" s="191"/>
      <c r="BY512" s="191"/>
      <c r="BZ512" s="191"/>
      <c r="CA512" s="191"/>
      <c r="CB512" s="191"/>
      <c r="CC512" s="191"/>
      <c r="CD512" s="191"/>
      <c r="CE512" s="191"/>
      <c r="CF512" s="191"/>
      <c r="CG512" s="191"/>
      <c r="CH512" s="191"/>
      <c r="CI512" s="191"/>
      <c r="CJ512" s="191"/>
      <c r="CK512" s="191"/>
      <c r="CL512" s="191"/>
      <c r="CM512" s="191"/>
      <c r="CN512" s="191"/>
      <c r="CO512" s="191"/>
      <c r="CP512" s="191"/>
      <c r="CQ512" s="191"/>
      <c r="CR512" s="191"/>
      <c r="CS512" s="191"/>
      <c r="CT512" s="191"/>
      <c r="CU512" s="191"/>
      <c r="CV512" s="191"/>
      <c r="CW512" s="191"/>
      <c r="CX512" s="191"/>
      <c r="CY512" s="191"/>
      <c r="CZ512" s="191"/>
      <c r="DA512" s="191"/>
      <c r="DB512" s="191"/>
      <c r="DC512" s="191"/>
      <c r="DD512" s="191"/>
      <c r="DE512" s="191"/>
      <c r="DF512" s="191"/>
      <c r="DG512" s="191"/>
      <c r="DH512" s="191"/>
      <c r="DI512" s="191"/>
      <c r="DJ512" s="191"/>
      <c r="DK512" s="191"/>
      <c r="DL512" s="191"/>
      <c r="DM512" s="191"/>
      <c r="DN512" s="191"/>
      <c r="DO512" s="191"/>
      <c r="DP512" s="191"/>
      <c r="DQ512" s="191"/>
      <c r="DR512" s="191"/>
      <c r="DS512" s="191"/>
      <c r="DT512" s="191"/>
      <c r="DU512" s="191"/>
      <c r="DV512" s="191"/>
      <c r="DW512" s="191"/>
      <c r="DX512" s="191"/>
      <c r="DY512" s="191"/>
      <c r="DZ512" s="191"/>
      <c r="EA512" s="191"/>
      <c r="EB512" s="191"/>
      <c r="EC512" s="191"/>
      <c r="ED512" s="191"/>
    </row>
    <row r="513" spans="1:134">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c r="AU513" s="191"/>
      <c r="AV513" s="191"/>
      <c r="AW513" s="191"/>
      <c r="AX513" s="191"/>
      <c r="AY513" s="191"/>
      <c r="AZ513" s="191"/>
      <c r="BA513" s="191"/>
      <c r="BB513" s="191"/>
      <c r="BC513" s="191"/>
      <c r="BD513" s="191"/>
      <c r="BE513" s="191"/>
      <c r="BF513" s="191"/>
      <c r="BG513" s="191"/>
      <c r="BH513" s="191"/>
      <c r="BI513" s="191"/>
      <c r="BJ513" s="191"/>
      <c r="BK513" s="191"/>
      <c r="BL513" s="191"/>
      <c r="BM513" s="191"/>
      <c r="BN513" s="191"/>
      <c r="BO513" s="191"/>
      <c r="BP513" s="191"/>
      <c r="BQ513" s="191"/>
      <c r="BR513" s="191"/>
      <c r="BS513" s="191"/>
      <c r="BT513" s="191"/>
      <c r="BU513" s="191"/>
      <c r="BV513" s="191"/>
      <c r="BW513" s="191"/>
      <c r="BX513" s="191"/>
      <c r="BY513" s="191"/>
      <c r="BZ513" s="191"/>
      <c r="CA513" s="191"/>
      <c r="CB513" s="191"/>
      <c r="CC513" s="191"/>
      <c r="CD513" s="191"/>
      <c r="CE513" s="191"/>
      <c r="CF513" s="191"/>
      <c r="CG513" s="191"/>
      <c r="CH513" s="191"/>
      <c r="CI513" s="191"/>
      <c r="CJ513" s="191"/>
      <c r="CK513" s="191"/>
      <c r="CL513" s="191"/>
      <c r="CM513" s="191"/>
      <c r="CN513" s="191"/>
      <c r="CO513" s="191"/>
      <c r="CP513" s="191"/>
      <c r="CQ513" s="191"/>
      <c r="CR513" s="191"/>
      <c r="CS513" s="191"/>
      <c r="CT513" s="191"/>
      <c r="CU513" s="191"/>
      <c r="CV513" s="191"/>
      <c r="CW513" s="191"/>
      <c r="CX513" s="191"/>
      <c r="CY513" s="191"/>
      <c r="CZ513" s="191"/>
      <c r="DA513" s="191"/>
      <c r="DB513" s="191"/>
      <c r="DC513" s="191"/>
      <c r="DD513" s="191"/>
      <c r="DE513" s="191"/>
      <c r="DF513" s="191"/>
      <c r="DG513" s="191"/>
      <c r="DH513" s="191"/>
      <c r="DI513" s="191"/>
      <c r="DJ513" s="191"/>
      <c r="DK513" s="191"/>
      <c r="DL513" s="191"/>
      <c r="DM513" s="191"/>
      <c r="DN513" s="191"/>
      <c r="DO513" s="191"/>
      <c r="DP513" s="191"/>
      <c r="DQ513" s="191"/>
      <c r="DR513" s="191"/>
      <c r="DS513" s="191"/>
      <c r="DT513" s="191"/>
      <c r="DU513" s="191"/>
      <c r="DV513" s="191"/>
      <c r="DW513" s="191"/>
      <c r="DX513" s="191"/>
      <c r="DY513" s="191"/>
      <c r="DZ513" s="191"/>
      <c r="EA513" s="191"/>
      <c r="EB513" s="191"/>
      <c r="EC513" s="191"/>
      <c r="ED513" s="191"/>
    </row>
    <row r="514" spans="1:134">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c r="AU514" s="191"/>
      <c r="AV514" s="191"/>
      <c r="AW514" s="191"/>
      <c r="AX514" s="191"/>
      <c r="AY514" s="191"/>
      <c r="AZ514" s="191"/>
      <c r="BA514" s="191"/>
      <c r="BB514" s="191"/>
      <c r="BC514" s="191"/>
      <c r="BD514" s="191"/>
      <c r="BE514" s="191"/>
      <c r="BF514" s="191"/>
      <c r="BG514" s="191"/>
      <c r="BH514" s="191"/>
      <c r="BI514" s="191"/>
      <c r="BJ514" s="191"/>
      <c r="BK514" s="191"/>
      <c r="BL514" s="191"/>
      <c r="BM514" s="191"/>
      <c r="BN514" s="191"/>
      <c r="BO514" s="191"/>
      <c r="BP514" s="191"/>
      <c r="BQ514" s="191"/>
      <c r="BR514" s="191"/>
      <c r="BS514" s="191"/>
      <c r="BT514" s="191"/>
      <c r="BU514" s="191"/>
      <c r="BV514" s="191"/>
      <c r="BW514" s="191"/>
      <c r="BX514" s="191"/>
      <c r="BY514" s="191"/>
      <c r="BZ514" s="191"/>
      <c r="CA514" s="191"/>
      <c r="CB514" s="191"/>
      <c r="CC514" s="191"/>
      <c r="CD514" s="191"/>
      <c r="CE514" s="191"/>
      <c r="CF514" s="191"/>
      <c r="CG514" s="191"/>
      <c r="CH514" s="191"/>
      <c r="CI514" s="191"/>
      <c r="CJ514" s="191"/>
      <c r="CK514" s="191"/>
      <c r="CL514" s="191"/>
      <c r="CM514" s="191"/>
      <c r="CN514" s="191"/>
      <c r="CO514" s="191"/>
      <c r="CP514" s="191"/>
      <c r="CQ514" s="191"/>
      <c r="CR514" s="191"/>
      <c r="CS514" s="191"/>
      <c r="CT514" s="191"/>
      <c r="CU514" s="191"/>
      <c r="CV514" s="191"/>
      <c r="CW514" s="191"/>
      <c r="CX514" s="191"/>
      <c r="CY514" s="191"/>
      <c r="CZ514" s="191"/>
      <c r="DA514" s="191"/>
      <c r="DB514" s="191"/>
      <c r="DC514" s="191"/>
      <c r="DD514" s="191"/>
      <c r="DE514" s="191"/>
      <c r="DF514" s="191"/>
      <c r="DG514" s="191"/>
      <c r="DH514" s="191"/>
      <c r="DI514" s="191"/>
      <c r="DJ514" s="191"/>
      <c r="DK514" s="191"/>
      <c r="DL514" s="191"/>
      <c r="DM514" s="191"/>
      <c r="DN514" s="191"/>
      <c r="DO514" s="191"/>
      <c r="DP514" s="191"/>
      <c r="DQ514" s="191"/>
      <c r="DR514" s="191"/>
      <c r="DS514" s="191"/>
      <c r="DT514" s="191"/>
      <c r="DU514" s="191"/>
      <c r="DV514" s="191"/>
      <c r="DW514" s="191"/>
      <c r="DX514" s="191"/>
      <c r="DY514" s="191"/>
      <c r="DZ514" s="191"/>
      <c r="EA514" s="191"/>
      <c r="EB514" s="191"/>
      <c r="EC514" s="191"/>
      <c r="ED514" s="191"/>
    </row>
    <row r="515" spans="1:134">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1"/>
      <c r="BC515" s="191"/>
      <c r="BD515" s="191"/>
      <c r="BE515" s="191"/>
      <c r="BF515" s="191"/>
      <c r="BG515" s="191"/>
      <c r="BH515" s="191"/>
      <c r="BI515" s="191"/>
      <c r="BJ515" s="191"/>
      <c r="BK515" s="191"/>
      <c r="BL515" s="191"/>
      <c r="BM515" s="191"/>
      <c r="BN515" s="191"/>
      <c r="BO515" s="191"/>
      <c r="BP515" s="191"/>
      <c r="BQ515" s="191"/>
      <c r="BR515" s="191"/>
      <c r="BS515" s="191"/>
      <c r="BT515" s="191"/>
      <c r="BU515" s="191"/>
      <c r="BV515" s="191"/>
      <c r="BW515" s="191"/>
      <c r="BX515" s="191"/>
      <c r="BY515" s="191"/>
      <c r="BZ515" s="191"/>
      <c r="CA515" s="191"/>
      <c r="CB515" s="191"/>
      <c r="CC515" s="191"/>
      <c r="CD515" s="191"/>
      <c r="CE515" s="191"/>
      <c r="CF515" s="191"/>
      <c r="CG515" s="191"/>
      <c r="CH515" s="191"/>
      <c r="CI515" s="191"/>
      <c r="CJ515" s="191"/>
      <c r="CK515" s="191"/>
      <c r="CL515" s="191"/>
      <c r="CM515" s="191"/>
      <c r="CN515" s="191"/>
      <c r="CO515" s="191"/>
      <c r="CP515" s="191"/>
      <c r="CQ515" s="191"/>
      <c r="CR515" s="191"/>
      <c r="CS515" s="191"/>
      <c r="CT515" s="191"/>
      <c r="CU515" s="191"/>
      <c r="CV515" s="191"/>
      <c r="CW515" s="191"/>
      <c r="CX515" s="191"/>
      <c r="CY515" s="191"/>
      <c r="CZ515" s="191"/>
      <c r="DA515" s="191"/>
      <c r="DB515" s="191"/>
      <c r="DC515" s="191"/>
      <c r="DD515" s="191"/>
      <c r="DE515" s="191"/>
      <c r="DF515" s="191"/>
      <c r="DG515" s="191"/>
      <c r="DH515" s="191"/>
      <c r="DI515" s="191"/>
      <c r="DJ515" s="191"/>
      <c r="DK515" s="191"/>
      <c r="DL515" s="191"/>
      <c r="DM515" s="191"/>
      <c r="DN515" s="191"/>
      <c r="DO515" s="191"/>
      <c r="DP515" s="191"/>
      <c r="DQ515" s="191"/>
      <c r="DR515" s="191"/>
      <c r="DS515" s="191"/>
      <c r="DT515" s="191"/>
      <c r="DU515" s="191"/>
      <c r="DV515" s="191"/>
      <c r="DW515" s="191"/>
      <c r="DX515" s="191"/>
      <c r="DY515" s="191"/>
      <c r="DZ515" s="191"/>
      <c r="EA515" s="191"/>
      <c r="EB515" s="191"/>
      <c r="EC515" s="191"/>
      <c r="ED515" s="191"/>
    </row>
    <row r="516" spans="1:134">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c r="AA516" s="191"/>
      <c r="AB516" s="191"/>
      <c r="AC516" s="191"/>
      <c r="AD516" s="191"/>
      <c r="AE516" s="191"/>
      <c r="AF516" s="191"/>
      <c r="AG516" s="191"/>
      <c r="AH516" s="191"/>
      <c r="AI516" s="191"/>
      <c r="AJ516" s="191"/>
      <c r="AK516" s="191"/>
      <c r="AL516" s="191"/>
      <c r="AM516" s="191"/>
      <c r="AN516" s="191"/>
      <c r="AO516" s="191"/>
      <c r="AP516" s="191"/>
      <c r="AQ516" s="191"/>
      <c r="AR516" s="191"/>
      <c r="AS516" s="191"/>
      <c r="AT516" s="191"/>
      <c r="AU516" s="191"/>
      <c r="AV516" s="191"/>
      <c r="AW516" s="191"/>
      <c r="AX516" s="191"/>
      <c r="AY516" s="191"/>
      <c r="AZ516" s="191"/>
      <c r="BA516" s="191"/>
      <c r="BB516" s="191"/>
      <c r="BC516" s="191"/>
      <c r="BD516" s="191"/>
      <c r="BE516" s="191"/>
      <c r="BF516" s="191"/>
      <c r="BG516" s="191"/>
      <c r="BH516" s="191"/>
      <c r="BI516" s="191"/>
      <c r="BJ516" s="191"/>
      <c r="BK516" s="191"/>
      <c r="BL516" s="191"/>
      <c r="BM516" s="191"/>
      <c r="BN516" s="191"/>
      <c r="BO516" s="191"/>
      <c r="BP516" s="191"/>
      <c r="BQ516" s="191"/>
      <c r="BR516" s="191"/>
      <c r="BS516" s="191"/>
      <c r="BT516" s="191"/>
      <c r="BU516" s="191"/>
      <c r="BV516" s="191"/>
      <c r="BW516" s="191"/>
      <c r="BX516" s="191"/>
      <c r="BY516" s="191"/>
      <c r="BZ516" s="191"/>
      <c r="CA516" s="191"/>
      <c r="CB516" s="191"/>
      <c r="CC516" s="191"/>
      <c r="CD516" s="191"/>
      <c r="CE516" s="191"/>
      <c r="CF516" s="191"/>
      <c r="CG516" s="191"/>
      <c r="CH516" s="191"/>
      <c r="CI516" s="191"/>
      <c r="CJ516" s="191"/>
      <c r="CK516" s="191"/>
      <c r="CL516" s="191"/>
      <c r="CM516" s="191"/>
      <c r="CN516" s="191"/>
      <c r="CO516" s="191"/>
      <c r="CP516" s="191"/>
      <c r="CQ516" s="191"/>
      <c r="CR516" s="191"/>
      <c r="CS516" s="191"/>
      <c r="CT516" s="191"/>
      <c r="CU516" s="191"/>
      <c r="CV516" s="191"/>
      <c r="CW516" s="191"/>
      <c r="CX516" s="191"/>
      <c r="CY516" s="191"/>
      <c r="CZ516" s="191"/>
      <c r="DA516" s="191"/>
      <c r="DB516" s="191"/>
      <c r="DC516" s="191"/>
      <c r="DD516" s="191"/>
      <c r="DE516" s="191"/>
      <c r="DF516" s="191"/>
      <c r="DG516" s="191"/>
      <c r="DH516" s="191"/>
      <c r="DI516" s="191"/>
      <c r="DJ516" s="191"/>
      <c r="DK516" s="191"/>
      <c r="DL516" s="191"/>
      <c r="DM516" s="191"/>
      <c r="DN516" s="191"/>
      <c r="DO516" s="191"/>
      <c r="DP516" s="191"/>
      <c r="DQ516" s="191"/>
      <c r="DR516" s="191"/>
      <c r="DS516" s="191"/>
      <c r="DT516" s="191"/>
      <c r="DU516" s="191"/>
      <c r="DV516" s="191"/>
      <c r="DW516" s="191"/>
      <c r="DX516" s="191"/>
      <c r="DY516" s="191"/>
      <c r="DZ516" s="191"/>
      <c r="EA516" s="191"/>
      <c r="EB516" s="191"/>
      <c r="EC516" s="191"/>
      <c r="ED516" s="191"/>
    </row>
    <row r="517" spans="1:134">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c r="AU517" s="191"/>
      <c r="AV517" s="191"/>
      <c r="AW517" s="191"/>
      <c r="AX517" s="191"/>
      <c r="AY517" s="191"/>
      <c r="AZ517" s="191"/>
      <c r="BA517" s="191"/>
      <c r="BB517" s="191"/>
      <c r="BC517" s="191"/>
      <c r="BD517" s="191"/>
      <c r="BE517" s="191"/>
      <c r="BF517" s="191"/>
      <c r="BG517" s="191"/>
      <c r="BH517" s="191"/>
      <c r="BI517" s="191"/>
      <c r="BJ517" s="191"/>
      <c r="BK517" s="191"/>
      <c r="BL517" s="191"/>
      <c r="BM517" s="191"/>
      <c r="BN517" s="191"/>
      <c r="BO517" s="191"/>
      <c r="BP517" s="191"/>
      <c r="BQ517" s="191"/>
      <c r="BR517" s="191"/>
      <c r="BS517" s="191"/>
      <c r="BT517" s="191"/>
      <c r="BU517" s="191"/>
      <c r="BV517" s="191"/>
      <c r="BW517" s="191"/>
      <c r="BX517" s="191"/>
      <c r="BY517" s="191"/>
      <c r="BZ517" s="191"/>
      <c r="CA517" s="191"/>
      <c r="CB517" s="191"/>
      <c r="CC517" s="191"/>
      <c r="CD517" s="191"/>
      <c r="CE517" s="191"/>
      <c r="CF517" s="191"/>
      <c r="CG517" s="191"/>
      <c r="CH517" s="191"/>
      <c r="CI517" s="191"/>
      <c r="CJ517" s="191"/>
      <c r="CK517" s="191"/>
      <c r="CL517" s="191"/>
      <c r="CM517" s="191"/>
      <c r="CN517" s="191"/>
      <c r="CO517" s="191"/>
      <c r="CP517" s="191"/>
      <c r="CQ517" s="191"/>
      <c r="CR517" s="191"/>
      <c r="CS517" s="191"/>
      <c r="CT517" s="191"/>
      <c r="CU517" s="191"/>
      <c r="CV517" s="191"/>
      <c r="CW517" s="191"/>
      <c r="CX517" s="191"/>
      <c r="CY517" s="191"/>
      <c r="CZ517" s="191"/>
      <c r="DA517" s="191"/>
      <c r="DB517" s="191"/>
      <c r="DC517" s="191"/>
      <c r="DD517" s="191"/>
      <c r="DE517" s="191"/>
      <c r="DF517" s="191"/>
      <c r="DG517" s="191"/>
      <c r="DH517" s="191"/>
      <c r="DI517" s="191"/>
      <c r="DJ517" s="191"/>
      <c r="DK517" s="191"/>
      <c r="DL517" s="191"/>
      <c r="DM517" s="191"/>
      <c r="DN517" s="191"/>
      <c r="DO517" s="191"/>
      <c r="DP517" s="191"/>
      <c r="DQ517" s="191"/>
      <c r="DR517" s="191"/>
      <c r="DS517" s="191"/>
      <c r="DT517" s="191"/>
      <c r="DU517" s="191"/>
      <c r="DV517" s="191"/>
      <c r="DW517" s="191"/>
      <c r="DX517" s="191"/>
      <c r="DY517" s="191"/>
      <c r="DZ517" s="191"/>
      <c r="EA517" s="191"/>
      <c r="EB517" s="191"/>
      <c r="EC517" s="191"/>
      <c r="ED517" s="191"/>
    </row>
    <row r="518" spans="1:134">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c r="AU518" s="191"/>
      <c r="AV518" s="191"/>
      <c r="AW518" s="191"/>
      <c r="AX518" s="191"/>
      <c r="AY518" s="191"/>
      <c r="AZ518" s="191"/>
      <c r="BA518" s="191"/>
      <c r="BB518" s="191"/>
      <c r="BC518" s="191"/>
      <c r="BD518" s="191"/>
      <c r="BE518" s="191"/>
      <c r="BF518" s="191"/>
      <c r="BG518" s="191"/>
      <c r="BH518" s="191"/>
      <c r="BI518" s="191"/>
      <c r="BJ518" s="191"/>
      <c r="BK518" s="191"/>
      <c r="BL518" s="191"/>
      <c r="BM518" s="191"/>
      <c r="BN518" s="191"/>
      <c r="BO518" s="191"/>
      <c r="BP518" s="191"/>
      <c r="BQ518" s="191"/>
      <c r="BR518" s="191"/>
      <c r="BS518" s="191"/>
      <c r="BT518" s="191"/>
      <c r="BU518" s="191"/>
      <c r="BV518" s="191"/>
      <c r="BW518" s="191"/>
      <c r="BX518" s="191"/>
      <c r="BY518" s="191"/>
      <c r="BZ518" s="191"/>
      <c r="CA518" s="191"/>
      <c r="CB518" s="191"/>
      <c r="CC518" s="191"/>
      <c r="CD518" s="191"/>
      <c r="CE518" s="191"/>
      <c r="CF518" s="191"/>
      <c r="CG518" s="191"/>
      <c r="CH518" s="191"/>
      <c r="CI518" s="191"/>
      <c r="CJ518" s="191"/>
      <c r="CK518" s="191"/>
      <c r="CL518" s="191"/>
      <c r="CM518" s="191"/>
      <c r="CN518" s="191"/>
      <c r="CO518" s="191"/>
      <c r="CP518" s="191"/>
      <c r="CQ518" s="191"/>
      <c r="CR518" s="191"/>
      <c r="CS518" s="191"/>
      <c r="CT518" s="191"/>
      <c r="CU518" s="191"/>
      <c r="CV518" s="191"/>
      <c r="CW518" s="191"/>
      <c r="CX518" s="191"/>
      <c r="CY518" s="191"/>
      <c r="CZ518" s="191"/>
      <c r="DA518" s="191"/>
      <c r="DB518" s="191"/>
      <c r="DC518" s="191"/>
      <c r="DD518" s="191"/>
      <c r="DE518" s="191"/>
      <c r="DF518" s="191"/>
      <c r="DG518" s="191"/>
      <c r="DH518" s="191"/>
      <c r="DI518" s="191"/>
      <c r="DJ518" s="191"/>
      <c r="DK518" s="191"/>
      <c r="DL518" s="191"/>
      <c r="DM518" s="191"/>
      <c r="DN518" s="191"/>
      <c r="DO518" s="191"/>
      <c r="DP518" s="191"/>
      <c r="DQ518" s="191"/>
      <c r="DR518" s="191"/>
      <c r="DS518" s="191"/>
      <c r="DT518" s="191"/>
      <c r="DU518" s="191"/>
      <c r="DV518" s="191"/>
      <c r="DW518" s="191"/>
      <c r="DX518" s="191"/>
      <c r="DY518" s="191"/>
      <c r="DZ518" s="191"/>
      <c r="EA518" s="191"/>
      <c r="EB518" s="191"/>
      <c r="EC518" s="191"/>
      <c r="ED518" s="191"/>
    </row>
    <row r="519" spans="1:134">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1"/>
      <c r="BC519" s="191"/>
      <c r="BD519" s="191"/>
      <c r="BE519" s="191"/>
      <c r="BF519" s="191"/>
      <c r="BG519" s="191"/>
      <c r="BH519" s="191"/>
      <c r="BI519" s="191"/>
      <c r="BJ519" s="191"/>
      <c r="BK519" s="191"/>
      <c r="BL519" s="191"/>
      <c r="BM519" s="191"/>
      <c r="BN519" s="191"/>
      <c r="BO519" s="191"/>
      <c r="BP519" s="191"/>
      <c r="BQ519" s="191"/>
      <c r="BR519" s="191"/>
      <c r="BS519" s="191"/>
      <c r="BT519" s="191"/>
      <c r="BU519" s="191"/>
      <c r="BV519" s="191"/>
      <c r="BW519" s="191"/>
      <c r="BX519" s="191"/>
      <c r="BY519" s="191"/>
      <c r="BZ519" s="191"/>
      <c r="CA519" s="191"/>
      <c r="CB519" s="191"/>
      <c r="CC519" s="191"/>
      <c r="CD519" s="191"/>
      <c r="CE519" s="191"/>
      <c r="CF519" s="191"/>
      <c r="CG519" s="191"/>
      <c r="CH519" s="191"/>
      <c r="CI519" s="191"/>
      <c r="CJ519" s="191"/>
      <c r="CK519" s="191"/>
      <c r="CL519" s="191"/>
      <c r="CM519" s="191"/>
      <c r="CN519" s="191"/>
      <c r="CO519" s="191"/>
      <c r="CP519" s="191"/>
      <c r="CQ519" s="191"/>
      <c r="CR519" s="191"/>
      <c r="CS519" s="191"/>
      <c r="CT519" s="191"/>
      <c r="CU519" s="191"/>
      <c r="CV519" s="191"/>
      <c r="CW519" s="191"/>
      <c r="CX519" s="191"/>
      <c r="CY519" s="191"/>
      <c r="CZ519" s="191"/>
      <c r="DA519" s="191"/>
      <c r="DB519" s="191"/>
      <c r="DC519" s="191"/>
      <c r="DD519" s="191"/>
      <c r="DE519" s="191"/>
      <c r="DF519" s="191"/>
      <c r="DG519" s="191"/>
      <c r="DH519" s="191"/>
      <c r="DI519" s="191"/>
      <c r="DJ519" s="191"/>
      <c r="DK519" s="191"/>
      <c r="DL519" s="191"/>
      <c r="DM519" s="191"/>
      <c r="DN519" s="191"/>
      <c r="DO519" s="191"/>
      <c r="DP519" s="191"/>
      <c r="DQ519" s="191"/>
      <c r="DR519" s="191"/>
      <c r="DS519" s="191"/>
      <c r="DT519" s="191"/>
      <c r="DU519" s="191"/>
      <c r="DV519" s="191"/>
      <c r="DW519" s="191"/>
      <c r="DX519" s="191"/>
      <c r="DY519" s="191"/>
      <c r="DZ519" s="191"/>
      <c r="EA519" s="191"/>
      <c r="EB519" s="191"/>
      <c r="EC519" s="191"/>
      <c r="ED519" s="191"/>
    </row>
    <row r="520" spans="1:134">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c r="AU520" s="191"/>
      <c r="AV520" s="191"/>
      <c r="AW520" s="191"/>
      <c r="AX520" s="191"/>
      <c r="AY520" s="191"/>
      <c r="AZ520" s="191"/>
      <c r="BA520" s="191"/>
      <c r="BB520" s="191"/>
      <c r="BC520" s="191"/>
      <c r="BD520" s="191"/>
      <c r="BE520" s="191"/>
      <c r="BF520" s="191"/>
      <c r="BG520" s="191"/>
      <c r="BH520" s="191"/>
      <c r="BI520" s="191"/>
      <c r="BJ520" s="191"/>
      <c r="BK520" s="191"/>
      <c r="BL520" s="191"/>
      <c r="BM520" s="191"/>
      <c r="BN520" s="191"/>
      <c r="BO520" s="191"/>
      <c r="BP520" s="191"/>
      <c r="BQ520" s="191"/>
      <c r="BR520" s="191"/>
      <c r="BS520" s="191"/>
      <c r="BT520" s="191"/>
      <c r="BU520" s="191"/>
      <c r="BV520" s="191"/>
      <c r="BW520" s="191"/>
      <c r="BX520" s="191"/>
      <c r="BY520" s="191"/>
      <c r="BZ520" s="191"/>
      <c r="CA520" s="191"/>
      <c r="CB520" s="191"/>
      <c r="CC520" s="191"/>
      <c r="CD520" s="191"/>
      <c r="CE520" s="191"/>
      <c r="CF520" s="191"/>
      <c r="CG520" s="191"/>
      <c r="CH520" s="191"/>
      <c r="CI520" s="191"/>
      <c r="CJ520" s="191"/>
      <c r="CK520" s="191"/>
      <c r="CL520" s="191"/>
      <c r="CM520" s="191"/>
      <c r="CN520" s="191"/>
      <c r="CO520" s="191"/>
      <c r="CP520" s="191"/>
      <c r="CQ520" s="191"/>
      <c r="CR520" s="191"/>
      <c r="CS520" s="191"/>
      <c r="CT520" s="191"/>
      <c r="CU520" s="191"/>
      <c r="CV520" s="191"/>
      <c r="CW520" s="191"/>
      <c r="CX520" s="191"/>
      <c r="CY520" s="191"/>
      <c r="CZ520" s="191"/>
      <c r="DA520" s="191"/>
      <c r="DB520" s="191"/>
      <c r="DC520" s="191"/>
      <c r="DD520" s="191"/>
      <c r="DE520" s="191"/>
      <c r="DF520" s="191"/>
      <c r="DG520" s="191"/>
      <c r="DH520" s="191"/>
      <c r="DI520" s="191"/>
      <c r="DJ520" s="191"/>
      <c r="DK520" s="191"/>
      <c r="DL520" s="191"/>
      <c r="DM520" s="191"/>
      <c r="DN520" s="191"/>
      <c r="DO520" s="191"/>
      <c r="DP520" s="191"/>
      <c r="DQ520" s="191"/>
      <c r="DR520" s="191"/>
      <c r="DS520" s="191"/>
      <c r="DT520" s="191"/>
      <c r="DU520" s="191"/>
      <c r="DV520" s="191"/>
      <c r="DW520" s="191"/>
      <c r="DX520" s="191"/>
      <c r="DY520" s="191"/>
      <c r="DZ520" s="191"/>
      <c r="EA520" s="191"/>
      <c r="EB520" s="191"/>
      <c r="EC520" s="191"/>
      <c r="ED520" s="191"/>
    </row>
    <row r="521" spans="1:134">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1"/>
      <c r="BC521" s="191"/>
      <c r="BD521" s="191"/>
      <c r="BE521" s="191"/>
      <c r="BF521" s="191"/>
      <c r="BG521" s="191"/>
      <c r="BH521" s="191"/>
      <c r="BI521" s="191"/>
      <c r="BJ521" s="191"/>
      <c r="BK521" s="191"/>
      <c r="BL521" s="191"/>
      <c r="BM521" s="191"/>
      <c r="BN521" s="191"/>
      <c r="BO521" s="191"/>
      <c r="BP521" s="191"/>
      <c r="BQ521" s="191"/>
      <c r="BR521" s="191"/>
      <c r="BS521" s="191"/>
      <c r="BT521" s="191"/>
      <c r="BU521" s="191"/>
      <c r="BV521" s="191"/>
      <c r="BW521" s="191"/>
      <c r="BX521" s="191"/>
      <c r="BY521" s="191"/>
      <c r="BZ521" s="191"/>
      <c r="CA521" s="191"/>
      <c r="CB521" s="191"/>
      <c r="CC521" s="191"/>
      <c r="CD521" s="191"/>
      <c r="CE521" s="191"/>
      <c r="CF521" s="191"/>
      <c r="CG521" s="191"/>
      <c r="CH521" s="191"/>
      <c r="CI521" s="191"/>
      <c r="CJ521" s="191"/>
      <c r="CK521" s="191"/>
      <c r="CL521" s="191"/>
      <c r="CM521" s="191"/>
      <c r="CN521" s="191"/>
      <c r="CO521" s="191"/>
      <c r="CP521" s="191"/>
      <c r="CQ521" s="191"/>
      <c r="CR521" s="191"/>
      <c r="CS521" s="191"/>
      <c r="CT521" s="191"/>
      <c r="CU521" s="191"/>
      <c r="CV521" s="191"/>
      <c r="CW521" s="191"/>
      <c r="CX521" s="191"/>
      <c r="CY521" s="191"/>
      <c r="CZ521" s="191"/>
      <c r="DA521" s="191"/>
      <c r="DB521" s="191"/>
      <c r="DC521" s="191"/>
      <c r="DD521" s="191"/>
      <c r="DE521" s="191"/>
      <c r="DF521" s="191"/>
      <c r="DG521" s="191"/>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row>
    <row r="522" spans="1:134">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191"/>
      <c r="CL522" s="191"/>
      <c r="CM522" s="191"/>
      <c r="CN522" s="191"/>
      <c r="CO522" s="191"/>
      <c r="CP522" s="191"/>
      <c r="CQ522" s="191"/>
      <c r="CR522" s="191"/>
      <c r="CS522" s="191"/>
      <c r="CT522" s="191"/>
      <c r="CU522" s="191"/>
      <c r="CV522" s="191"/>
      <c r="CW522" s="191"/>
      <c r="CX522" s="191"/>
      <c r="CY522" s="191"/>
      <c r="CZ522" s="191"/>
      <c r="DA522" s="191"/>
      <c r="DB522" s="191"/>
      <c r="DC522" s="191"/>
      <c r="DD522" s="191"/>
      <c r="DE522" s="191"/>
      <c r="DF522" s="191"/>
      <c r="DG522" s="191"/>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row>
    <row r="523" spans="1:134">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c r="AU523" s="191"/>
      <c r="AV523" s="191"/>
      <c r="AW523" s="191"/>
      <c r="AX523" s="191"/>
      <c r="AY523" s="191"/>
      <c r="AZ523" s="191"/>
      <c r="BA523" s="191"/>
      <c r="BB523" s="191"/>
      <c r="BC523" s="191"/>
      <c r="BD523" s="191"/>
      <c r="BE523" s="191"/>
      <c r="BF523" s="191"/>
      <c r="BG523" s="191"/>
      <c r="BH523" s="191"/>
      <c r="BI523" s="191"/>
      <c r="BJ523" s="191"/>
      <c r="BK523" s="191"/>
      <c r="BL523" s="191"/>
      <c r="BM523" s="191"/>
      <c r="BN523" s="191"/>
      <c r="BO523" s="191"/>
      <c r="BP523" s="191"/>
      <c r="BQ523" s="191"/>
      <c r="BR523" s="191"/>
      <c r="BS523" s="191"/>
      <c r="BT523" s="191"/>
      <c r="BU523" s="191"/>
      <c r="BV523" s="191"/>
      <c r="BW523" s="191"/>
      <c r="BX523" s="191"/>
      <c r="BY523" s="191"/>
      <c r="BZ523" s="191"/>
      <c r="CA523" s="191"/>
      <c r="CB523" s="191"/>
      <c r="CC523" s="191"/>
      <c r="CD523" s="191"/>
      <c r="CE523" s="191"/>
      <c r="CF523" s="191"/>
      <c r="CG523" s="191"/>
      <c r="CH523" s="191"/>
      <c r="CI523" s="191"/>
      <c r="CJ523" s="191"/>
      <c r="CK523" s="191"/>
      <c r="CL523" s="191"/>
      <c r="CM523" s="191"/>
      <c r="CN523" s="191"/>
      <c r="CO523" s="191"/>
      <c r="CP523" s="191"/>
      <c r="CQ523" s="191"/>
      <c r="CR523" s="191"/>
      <c r="CS523" s="191"/>
      <c r="CT523" s="191"/>
      <c r="CU523" s="191"/>
      <c r="CV523" s="191"/>
      <c r="CW523" s="191"/>
      <c r="CX523" s="191"/>
      <c r="CY523" s="191"/>
      <c r="CZ523" s="191"/>
      <c r="DA523" s="191"/>
      <c r="DB523" s="191"/>
      <c r="DC523" s="191"/>
      <c r="DD523" s="191"/>
      <c r="DE523" s="191"/>
      <c r="DF523" s="191"/>
      <c r="DG523" s="191"/>
      <c r="DH523" s="191"/>
      <c r="DI523" s="191"/>
      <c r="DJ523" s="191"/>
      <c r="DK523" s="191"/>
      <c r="DL523" s="191"/>
      <c r="DM523" s="191"/>
      <c r="DN523" s="191"/>
      <c r="DO523" s="191"/>
      <c r="DP523" s="191"/>
      <c r="DQ523" s="191"/>
      <c r="DR523" s="191"/>
      <c r="DS523" s="191"/>
      <c r="DT523" s="191"/>
      <c r="DU523" s="191"/>
      <c r="DV523" s="191"/>
      <c r="DW523" s="191"/>
      <c r="DX523" s="191"/>
      <c r="DY523" s="191"/>
      <c r="DZ523" s="191"/>
      <c r="EA523" s="191"/>
      <c r="EB523" s="191"/>
      <c r="EC523" s="191"/>
      <c r="ED523" s="191"/>
    </row>
    <row r="524" spans="1:134">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c r="AU524" s="191"/>
      <c r="AV524" s="191"/>
      <c r="AW524" s="191"/>
      <c r="AX524" s="191"/>
      <c r="AY524" s="191"/>
      <c r="AZ524" s="191"/>
      <c r="BA524" s="191"/>
      <c r="BB524" s="191"/>
      <c r="BC524" s="191"/>
      <c r="BD524" s="191"/>
      <c r="BE524" s="191"/>
      <c r="BF524" s="191"/>
      <c r="BG524" s="191"/>
      <c r="BH524" s="191"/>
      <c r="BI524" s="191"/>
      <c r="BJ524" s="191"/>
      <c r="BK524" s="191"/>
      <c r="BL524" s="191"/>
      <c r="BM524" s="191"/>
      <c r="BN524" s="191"/>
      <c r="BO524" s="191"/>
      <c r="BP524" s="191"/>
      <c r="BQ524" s="191"/>
      <c r="BR524" s="191"/>
      <c r="BS524" s="191"/>
      <c r="BT524" s="191"/>
      <c r="BU524" s="191"/>
      <c r="BV524" s="191"/>
      <c r="BW524" s="191"/>
      <c r="BX524" s="191"/>
      <c r="BY524" s="191"/>
      <c r="BZ524" s="191"/>
      <c r="CA524" s="191"/>
      <c r="CB524" s="191"/>
      <c r="CC524" s="191"/>
      <c r="CD524" s="191"/>
      <c r="CE524" s="191"/>
      <c r="CF524" s="191"/>
      <c r="CG524" s="191"/>
      <c r="CH524" s="191"/>
      <c r="CI524" s="191"/>
      <c r="CJ524" s="191"/>
      <c r="CK524" s="191"/>
      <c r="CL524" s="191"/>
      <c r="CM524" s="191"/>
      <c r="CN524" s="191"/>
      <c r="CO524" s="191"/>
      <c r="CP524" s="191"/>
      <c r="CQ524" s="191"/>
      <c r="CR524" s="191"/>
      <c r="CS524" s="191"/>
      <c r="CT524" s="191"/>
      <c r="CU524" s="191"/>
      <c r="CV524" s="191"/>
      <c r="CW524" s="191"/>
      <c r="CX524" s="191"/>
      <c r="CY524" s="191"/>
      <c r="CZ524" s="191"/>
      <c r="DA524" s="191"/>
      <c r="DB524" s="191"/>
      <c r="DC524" s="191"/>
      <c r="DD524" s="191"/>
      <c r="DE524" s="191"/>
      <c r="DF524" s="191"/>
      <c r="DG524" s="191"/>
      <c r="DH524" s="191"/>
      <c r="DI524" s="191"/>
      <c r="DJ524" s="191"/>
      <c r="DK524" s="191"/>
      <c r="DL524" s="191"/>
      <c r="DM524" s="191"/>
      <c r="DN524" s="191"/>
      <c r="DO524" s="191"/>
      <c r="DP524" s="191"/>
      <c r="DQ524" s="191"/>
      <c r="DR524" s="191"/>
      <c r="DS524" s="191"/>
      <c r="DT524" s="191"/>
      <c r="DU524" s="191"/>
      <c r="DV524" s="191"/>
      <c r="DW524" s="191"/>
      <c r="DX524" s="191"/>
      <c r="DY524" s="191"/>
      <c r="DZ524" s="191"/>
      <c r="EA524" s="191"/>
      <c r="EB524" s="191"/>
      <c r="EC524" s="191"/>
      <c r="ED524" s="191"/>
    </row>
    <row r="525" spans="1:134">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c r="BL525" s="191"/>
      <c r="BM525" s="191"/>
      <c r="BN525" s="191"/>
      <c r="BO525" s="191"/>
      <c r="BP525" s="191"/>
      <c r="BQ525" s="191"/>
      <c r="BR525" s="191"/>
      <c r="BS525" s="191"/>
      <c r="BT525" s="191"/>
      <c r="BU525" s="191"/>
      <c r="BV525" s="191"/>
      <c r="BW525" s="191"/>
      <c r="BX525" s="191"/>
      <c r="BY525" s="191"/>
      <c r="BZ525" s="191"/>
      <c r="CA525" s="191"/>
      <c r="CB525" s="191"/>
      <c r="CC525" s="191"/>
      <c r="CD525" s="191"/>
      <c r="CE525" s="191"/>
      <c r="CF525" s="191"/>
      <c r="CG525" s="191"/>
      <c r="CH525" s="191"/>
      <c r="CI525" s="191"/>
      <c r="CJ525" s="191"/>
      <c r="CK525" s="191"/>
      <c r="CL525" s="191"/>
      <c r="CM525" s="191"/>
      <c r="CN525" s="191"/>
      <c r="CO525" s="191"/>
      <c r="CP525" s="191"/>
      <c r="CQ525" s="191"/>
      <c r="CR525" s="191"/>
      <c r="CS525" s="191"/>
      <c r="CT525" s="191"/>
      <c r="CU525" s="191"/>
      <c r="CV525" s="191"/>
      <c r="CW525" s="191"/>
      <c r="CX525" s="191"/>
      <c r="CY525" s="191"/>
      <c r="CZ525" s="191"/>
      <c r="DA525" s="191"/>
      <c r="DB525" s="191"/>
      <c r="DC525" s="191"/>
      <c r="DD525" s="191"/>
      <c r="DE525" s="191"/>
      <c r="DF525" s="191"/>
      <c r="DG525" s="191"/>
      <c r="DH525" s="191"/>
      <c r="DI525" s="191"/>
      <c r="DJ525" s="191"/>
      <c r="DK525" s="191"/>
      <c r="DL525" s="191"/>
      <c r="DM525" s="191"/>
      <c r="DN525" s="191"/>
      <c r="DO525" s="191"/>
      <c r="DP525" s="191"/>
      <c r="DQ525" s="191"/>
      <c r="DR525" s="191"/>
      <c r="DS525" s="191"/>
      <c r="DT525" s="191"/>
      <c r="DU525" s="191"/>
      <c r="DV525" s="191"/>
      <c r="DW525" s="191"/>
      <c r="DX525" s="191"/>
      <c r="DY525" s="191"/>
      <c r="DZ525" s="191"/>
      <c r="EA525" s="191"/>
      <c r="EB525" s="191"/>
      <c r="EC525" s="191"/>
      <c r="ED525" s="191"/>
    </row>
    <row r="526" spans="1:134">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c r="BL526" s="191"/>
      <c r="BM526" s="191"/>
      <c r="BN526" s="191"/>
      <c r="BO526" s="191"/>
      <c r="BP526" s="191"/>
      <c r="BQ526" s="191"/>
      <c r="BR526" s="191"/>
      <c r="BS526" s="191"/>
      <c r="BT526" s="191"/>
      <c r="BU526" s="191"/>
      <c r="BV526" s="191"/>
      <c r="BW526" s="191"/>
      <c r="BX526" s="191"/>
      <c r="BY526" s="191"/>
      <c r="BZ526" s="191"/>
      <c r="CA526" s="191"/>
      <c r="CB526" s="191"/>
      <c r="CC526" s="191"/>
      <c r="CD526" s="191"/>
      <c r="CE526" s="191"/>
      <c r="CF526" s="191"/>
      <c r="CG526" s="191"/>
      <c r="CH526" s="191"/>
      <c r="CI526" s="191"/>
      <c r="CJ526" s="191"/>
      <c r="CK526" s="191"/>
      <c r="CL526" s="191"/>
      <c r="CM526" s="191"/>
      <c r="CN526" s="191"/>
      <c r="CO526" s="191"/>
      <c r="CP526" s="191"/>
      <c r="CQ526" s="191"/>
      <c r="CR526" s="191"/>
      <c r="CS526" s="191"/>
      <c r="CT526" s="191"/>
      <c r="CU526" s="191"/>
      <c r="CV526" s="191"/>
      <c r="CW526" s="191"/>
      <c r="CX526" s="191"/>
      <c r="CY526" s="191"/>
      <c r="CZ526" s="191"/>
      <c r="DA526" s="191"/>
      <c r="DB526" s="191"/>
      <c r="DC526" s="191"/>
      <c r="DD526" s="191"/>
      <c r="DE526" s="191"/>
      <c r="DF526" s="191"/>
      <c r="DG526" s="191"/>
      <c r="DH526" s="191"/>
      <c r="DI526" s="191"/>
      <c r="DJ526" s="191"/>
      <c r="DK526" s="191"/>
      <c r="DL526" s="191"/>
      <c r="DM526" s="191"/>
      <c r="DN526" s="191"/>
      <c r="DO526" s="191"/>
      <c r="DP526" s="191"/>
      <c r="DQ526" s="191"/>
      <c r="DR526" s="191"/>
      <c r="DS526" s="191"/>
      <c r="DT526" s="191"/>
      <c r="DU526" s="191"/>
      <c r="DV526" s="191"/>
      <c r="DW526" s="191"/>
      <c r="DX526" s="191"/>
      <c r="DY526" s="191"/>
      <c r="DZ526" s="191"/>
      <c r="EA526" s="191"/>
      <c r="EB526" s="191"/>
      <c r="EC526" s="191"/>
      <c r="ED526" s="191"/>
    </row>
    <row r="527" spans="1:134">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c r="BL527" s="191"/>
      <c r="BM527" s="191"/>
      <c r="BN527" s="191"/>
      <c r="BO527" s="191"/>
      <c r="BP527" s="191"/>
      <c r="BQ527" s="191"/>
      <c r="BR527" s="191"/>
      <c r="BS527" s="191"/>
      <c r="BT527" s="191"/>
      <c r="BU527" s="191"/>
      <c r="BV527" s="191"/>
      <c r="BW527" s="191"/>
      <c r="BX527" s="191"/>
      <c r="BY527" s="191"/>
      <c r="BZ527" s="191"/>
      <c r="CA527" s="191"/>
      <c r="CB527" s="191"/>
      <c r="CC527" s="191"/>
      <c r="CD527" s="191"/>
      <c r="CE527" s="191"/>
      <c r="CF527" s="191"/>
      <c r="CG527" s="191"/>
      <c r="CH527" s="191"/>
      <c r="CI527" s="191"/>
      <c r="CJ527" s="191"/>
      <c r="CK527" s="191"/>
      <c r="CL527" s="191"/>
      <c r="CM527" s="191"/>
      <c r="CN527" s="191"/>
      <c r="CO527" s="191"/>
      <c r="CP527" s="191"/>
      <c r="CQ527" s="191"/>
      <c r="CR527" s="191"/>
      <c r="CS527" s="191"/>
      <c r="CT527" s="191"/>
      <c r="CU527" s="191"/>
      <c r="CV527" s="191"/>
      <c r="CW527" s="191"/>
      <c r="CX527" s="191"/>
      <c r="CY527" s="191"/>
      <c r="CZ527" s="191"/>
      <c r="DA527" s="191"/>
      <c r="DB527" s="191"/>
      <c r="DC527" s="191"/>
      <c r="DD527" s="191"/>
      <c r="DE527" s="191"/>
      <c r="DF527" s="191"/>
      <c r="DG527" s="191"/>
      <c r="DH527" s="191"/>
      <c r="DI527" s="191"/>
      <c r="DJ527" s="191"/>
      <c r="DK527" s="191"/>
      <c r="DL527" s="191"/>
      <c r="DM527" s="191"/>
      <c r="DN527" s="191"/>
      <c r="DO527" s="191"/>
      <c r="DP527" s="191"/>
      <c r="DQ527" s="191"/>
      <c r="DR527" s="191"/>
      <c r="DS527" s="191"/>
      <c r="DT527" s="191"/>
      <c r="DU527" s="191"/>
      <c r="DV527" s="191"/>
      <c r="DW527" s="191"/>
      <c r="DX527" s="191"/>
      <c r="DY527" s="191"/>
      <c r="DZ527" s="191"/>
      <c r="EA527" s="191"/>
      <c r="EB527" s="191"/>
      <c r="EC527" s="191"/>
      <c r="ED527" s="191"/>
    </row>
    <row r="528" spans="1:134">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191"/>
      <c r="CL528" s="191"/>
      <c r="CM528" s="191"/>
      <c r="CN528" s="191"/>
      <c r="CO528" s="191"/>
      <c r="CP528" s="191"/>
      <c r="CQ528" s="191"/>
      <c r="CR528" s="191"/>
      <c r="CS528" s="191"/>
      <c r="CT528" s="191"/>
      <c r="CU528" s="191"/>
      <c r="CV528" s="191"/>
      <c r="CW528" s="191"/>
      <c r="CX528" s="191"/>
      <c r="CY528" s="191"/>
      <c r="CZ528" s="191"/>
      <c r="DA528" s="191"/>
      <c r="DB528" s="191"/>
      <c r="DC528" s="191"/>
      <c r="DD528" s="191"/>
      <c r="DE528" s="191"/>
      <c r="DF528" s="191"/>
      <c r="DG528" s="191"/>
      <c r="DH528" s="191"/>
      <c r="DI528" s="191"/>
      <c r="DJ528" s="191"/>
      <c r="DK528" s="191"/>
      <c r="DL528" s="191"/>
      <c r="DM528" s="191"/>
      <c r="DN528" s="191"/>
      <c r="DO528" s="191"/>
      <c r="DP528" s="191"/>
      <c r="DQ528" s="191"/>
      <c r="DR528" s="191"/>
      <c r="DS528" s="191"/>
      <c r="DT528" s="191"/>
      <c r="DU528" s="191"/>
      <c r="DV528" s="191"/>
      <c r="DW528" s="191"/>
      <c r="DX528" s="191"/>
      <c r="DY528" s="191"/>
      <c r="DZ528" s="191"/>
      <c r="EA528" s="191"/>
      <c r="EB528" s="191"/>
      <c r="EC528" s="191"/>
      <c r="ED528" s="191"/>
    </row>
    <row r="529" spans="1:134">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c r="BL529" s="191"/>
      <c r="BM529" s="191"/>
      <c r="BN529" s="191"/>
      <c r="BO529" s="191"/>
      <c r="BP529" s="191"/>
      <c r="BQ529" s="191"/>
      <c r="BR529" s="191"/>
      <c r="BS529" s="191"/>
      <c r="BT529" s="191"/>
      <c r="BU529" s="191"/>
      <c r="BV529" s="191"/>
      <c r="BW529" s="191"/>
      <c r="BX529" s="191"/>
      <c r="BY529" s="191"/>
      <c r="BZ529" s="191"/>
      <c r="CA529" s="191"/>
      <c r="CB529" s="191"/>
      <c r="CC529" s="191"/>
      <c r="CD529" s="191"/>
      <c r="CE529" s="191"/>
      <c r="CF529" s="191"/>
      <c r="CG529" s="191"/>
      <c r="CH529" s="191"/>
      <c r="CI529" s="191"/>
      <c r="CJ529" s="191"/>
      <c r="CK529" s="191"/>
      <c r="CL529" s="191"/>
      <c r="CM529" s="191"/>
      <c r="CN529" s="191"/>
      <c r="CO529" s="191"/>
      <c r="CP529" s="191"/>
      <c r="CQ529" s="191"/>
      <c r="CR529" s="191"/>
      <c r="CS529" s="191"/>
      <c r="CT529" s="191"/>
      <c r="CU529" s="191"/>
      <c r="CV529" s="191"/>
      <c r="CW529" s="191"/>
      <c r="CX529" s="191"/>
      <c r="CY529" s="191"/>
      <c r="CZ529" s="191"/>
      <c r="DA529" s="191"/>
      <c r="DB529" s="191"/>
      <c r="DC529" s="191"/>
      <c r="DD529" s="191"/>
      <c r="DE529" s="191"/>
      <c r="DF529" s="191"/>
      <c r="DG529" s="191"/>
      <c r="DH529" s="191"/>
      <c r="DI529" s="191"/>
      <c r="DJ529" s="191"/>
      <c r="DK529" s="191"/>
      <c r="DL529" s="191"/>
      <c r="DM529" s="191"/>
      <c r="DN529" s="191"/>
      <c r="DO529" s="191"/>
      <c r="DP529" s="191"/>
      <c r="DQ529" s="191"/>
      <c r="DR529" s="191"/>
      <c r="DS529" s="191"/>
      <c r="DT529" s="191"/>
      <c r="DU529" s="191"/>
      <c r="DV529" s="191"/>
      <c r="DW529" s="191"/>
      <c r="DX529" s="191"/>
      <c r="DY529" s="191"/>
      <c r="DZ529" s="191"/>
      <c r="EA529" s="191"/>
      <c r="EB529" s="191"/>
      <c r="EC529" s="191"/>
      <c r="ED529" s="191"/>
    </row>
    <row r="530" spans="1:134">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c r="BL530" s="191"/>
      <c r="BM530" s="191"/>
      <c r="BN530" s="191"/>
      <c r="BO530" s="191"/>
      <c r="BP530" s="191"/>
      <c r="BQ530" s="191"/>
      <c r="BR530" s="191"/>
      <c r="BS530" s="191"/>
      <c r="BT530" s="191"/>
      <c r="BU530" s="191"/>
      <c r="BV530" s="191"/>
      <c r="BW530" s="191"/>
      <c r="BX530" s="191"/>
      <c r="BY530" s="191"/>
      <c r="BZ530" s="191"/>
      <c r="CA530" s="191"/>
      <c r="CB530" s="191"/>
      <c r="CC530" s="191"/>
      <c r="CD530" s="191"/>
      <c r="CE530" s="191"/>
      <c r="CF530" s="191"/>
      <c r="CG530" s="191"/>
      <c r="CH530" s="191"/>
      <c r="CI530" s="191"/>
      <c r="CJ530" s="191"/>
      <c r="CK530" s="191"/>
      <c r="CL530" s="191"/>
      <c r="CM530" s="191"/>
      <c r="CN530" s="191"/>
      <c r="CO530" s="191"/>
      <c r="CP530" s="191"/>
      <c r="CQ530" s="191"/>
      <c r="CR530" s="191"/>
      <c r="CS530" s="191"/>
      <c r="CT530" s="191"/>
      <c r="CU530" s="191"/>
      <c r="CV530" s="191"/>
      <c r="CW530" s="191"/>
      <c r="CX530" s="191"/>
      <c r="CY530" s="191"/>
      <c r="CZ530" s="191"/>
      <c r="DA530" s="191"/>
      <c r="DB530" s="191"/>
      <c r="DC530" s="191"/>
      <c r="DD530" s="191"/>
      <c r="DE530" s="191"/>
      <c r="DF530" s="191"/>
      <c r="DG530" s="191"/>
      <c r="DH530" s="191"/>
      <c r="DI530" s="191"/>
      <c r="DJ530" s="191"/>
      <c r="DK530" s="191"/>
      <c r="DL530" s="191"/>
      <c r="DM530" s="191"/>
      <c r="DN530" s="191"/>
      <c r="DO530" s="191"/>
      <c r="DP530" s="191"/>
      <c r="DQ530" s="191"/>
      <c r="DR530" s="191"/>
      <c r="DS530" s="191"/>
      <c r="DT530" s="191"/>
      <c r="DU530" s="191"/>
      <c r="DV530" s="191"/>
      <c r="DW530" s="191"/>
      <c r="DX530" s="191"/>
      <c r="DY530" s="191"/>
      <c r="DZ530" s="191"/>
      <c r="EA530" s="191"/>
      <c r="EB530" s="191"/>
      <c r="EC530" s="191"/>
      <c r="ED530" s="191"/>
    </row>
    <row r="531" spans="1:134">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c r="BL531" s="191"/>
      <c r="BM531" s="191"/>
      <c r="BN531" s="191"/>
      <c r="BO531" s="191"/>
      <c r="BP531" s="191"/>
      <c r="BQ531" s="191"/>
      <c r="BR531" s="191"/>
      <c r="BS531" s="191"/>
      <c r="BT531" s="191"/>
      <c r="BU531" s="191"/>
      <c r="BV531" s="191"/>
      <c r="BW531" s="191"/>
      <c r="BX531" s="191"/>
      <c r="BY531" s="191"/>
      <c r="BZ531" s="191"/>
      <c r="CA531" s="191"/>
      <c r="CB531" s="191"/>
      <c r="CC531" s="191"/>
      <c r="CD531" s="191"/>
      <c r="CE531" s="191"/>
      <c r="CF531" s="191"/>
      <c r="CG531" s="191"/>
      <c r="CH531" s="191"/>
      <c r="CI531" s="191"/>
      <c r="CJ531" s="191"/>
      <c r="CK531" s="191"/>
      <c r="CL531" s="191"/>
      <c r="CM531" s="191"/>
      <c r="CN531" s="191"/>
      <c r="CO531" s="191"/>
      <c r="CP531" s="191"/>
      <c r="CQ531" s="191"/>
      <c r="CR531" s="191"/>
      <c r="CS531" s="191"/>
      <c r="CT531" s="191"/>
      <c r="CU531" s="191"/>
      <c r="CV531" s="191"/>
      <c r="CW531" s="191"/>
      <c r="CX531" s="191"/>
      <c r="CY531" s="191"/>
      <c r="CZ531" s="191"/>
      <c r="DA531" s="191"/>
      <c r="DB531" s="191"/>
      <c r="DC531" s="191"/>
      <c r="DD531" s="191"/>
      <c r="DE531" s="191"/>
      <c r="DF531" s="191"/>
      <c r="DG531" s="191"/>
      <c r="DH531" s="191"/>
      <c r="DI531" s="191"/>
      <c r="DJ531" s="191"/>
      <c r="DK531" s="191"/>
      <c r="DL531" s="191"/>
      <c r="DM531" s="191"/>
      <c r="DN531" s="191"/>
      <c r="DO531" s="191"/>
      <c r="DP531" s="191"/>
      <c r="DQ531" s="191"/>
      <c r="DR531" s="191"/>
      <c r="DS531" s="191"/>
      <c r="DT531" s="191"/>
      <c r="DU531" s="191"/>
      <c r="DV531" s="191"/>
      <c r="DW531" s="191"/>
      <c r="DX531" s="191"/>
      <c r="DY531" s="191"/>
      <c r="DZ531" s="191"/>
      <c r="EA531" s="191"/>
      <c r="EB531" s="191"/>
      <c r="EC531" s="191"/>
      <c r="ED531" s="191"/>
    </row>
    <row r="532" spans="1:134">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c r="BL532" s="191"/>
      <c r="BM532" s="191"/>
      <c r="BN532" s="191"/>
      <c r="BO532" s="191"/>
      <c r="BP532" s="191"/>
      <c r="BQ532" s="191"/>
      <c r="BR532" s="191"/>
      <c r="BS532" s="191"/>
      <c r="BT532" s="191"/>
      <c r="BU532" s="191"/>
      <c r="BV532" s="191"/>
      <c r="BW532" s="191"/>
      <c r="BX532" s="191"/>
      <c r="BY532" s="191"/>
      <c r="BZ532" s="191"/>
      <c r="CA532" s="191"/>
      <c r="CB532" s="191"/>
      <c r="CC532" s="191"/>
      <c r="CD532" s="191"/>
      <c r="CE532" s="191"/>
      <c r="CF532" s="191"/>
      <c r="CG532" s="191"/>
      <c r="CH532" s="191"/>
      <c r="CI532" s="191"/>
      <c r="CJ532" s="191"/>
      <c r="CK532" s="191"/>
      <c r="CL532" s="191"/>
      <c r="CM532" s="191"/>
      <c r="CN532" s="191"/>
      <c r="CO532" s="191"/>
      <c r="CP532" s="191"/>
      <c r="CQ532" s="191"/>
      <c r="CR532" s="191"/>
      <c r="CS532" s="191"/>
      <c r="CT532" s="191"/>
      <c r="CU532" s="191"/>
      <c r="CV532" s="191"/>
      <c r="CW532" s="191"/>
      <c r="CX532" s="191"/>
      <c r="CY532" s="191"/>
      <c r="CZ532" s="191"/>
      <c r="DA532" s="191"/>
      <c r="DB532" s="191"/>
      <c r="DC532" s="191"/>
      <c r="DD532" s="191"/>
      <c r="DE532" s="191"/>
      <c r="DF532" s="191"/>
      <c r="DG532" s="191"/>
      <c r="DH532" s="191"/>
      <c r="DI532" s="191"/>
      <c r="DJ532" s="191"/>
      <c r="DK532" s="191"/>
      <c r="DL532" s="191"/>
      <c r="DM532" s="191"/>
      <c r="DN532" s="191"/>
      <c r="DO532" s="191"/>
      <c r="DP532" s="191"/>
      <c r="DQ532" s="191"/>
      <c r="DR532" s="191"/>
      <c r="DS532" s="191"/>
      <c r="DT532" s="191"/>
      <c r="DU532" s="191"/>
      <c r="DV532" s="191"/>
      <c r="DW532" s="191"/>
      <c r="DX532" s="191"/>
      <c r="DY532" s="191"/>
      <c r="DZ532" s="191"/>
      <c r="EA532" s="191"/>
      <c r="EB532" s="191"/>
      <c r="EC532" s="191"/>
      <c r="ED532" s="191"/>
    </row>
    <row r="533" spans="1:134">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191"/>
      <c r="CM533" s="191"/>
      <c r="CN533" s="191"/>
      <c r="CO533" s="191"/>
      <c r="CP533" s="191"/>
      <c r="CQ533" s="191"/>
      <c r="CR533" s="191"/>
      <c r="CS533" s="191"/>
      <c r="CT533" s="191"/>
      <c r="CU533" s="191"/>
      <c r="CV533" s="191"/>
      <c r="CW533" s="191"/>
      <c r="CX533" s="191"/>
      <c r="CY533" s="191"/>
      <c r="CZ533" s="191"/>
      <c r="DA533" s="191"/>
      <c r="DB533" s="191"/>
      <c r="DC533" s="191"/>
      <c r="DD533" s="191"/>
      <c r="DE533" s="191"/>
      <c r="DF533" s="191"/>
      <c r="DG533" s="191"/>
      <c r="DH533" s="191"/>
      <c r="DI533" s="191"/>
      <c r="DJ533" s="191"/>
      <c r="DK533" s="191"/>
      <c r="DL533" s="191"/>
      <c r="DM533" s="191"/>
      <c r="DN533" s="191"/>
      <c r="DO533" s="191"/>
      <c r="DP533" s="191"/>
      <c r="DQ533" s="191"/>
      <c r="DR533" s="191"/>
      <c r="DS533" s="191"/>
      <c r="DT533" s="191"/>
      <c r="DU533" s="191"/>
      <c r="DV533" s="191"/>
      <c r="DW533" s="191"/>
      <c r="DX533" s="191"/>
      <c r="DY533" s="191"/>
      <c r="DZ533" s="191"/>
      <c r="EA533" s="191"/>
      <c r="EB533" s="191"/>
      <c r="EC533" s="191"/>
      <c r="ED533" s="191"/>
    </row>
    <row r="534" spans="1:134">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c r="BL534" s="191"/>
      <c r="BM534" s="191"/>
      <c r="BN534" s="191"/>
      <c r="BO534" s="191"/>
      <c r="BP534" s="191"/>
      <c r="BQ534" s="191"/>
      <c r="BR534" s="191"/>
      <c r="BS534" s="191"/>
      <c r="BT534" s="191"/>
      <c r="BU534" s="191"/>
      <c r="BV534" s="191"/>
      <c r="BW534" s="191"/>
      <c r="BX534" s="191"/>
      <c r="BY534" s="191"/>
      <c r="BZ534" s="191"/>
      <c r="CA534" s="191"/>
      <c r="CB534" s="191"/>
      <c r="CC534" s="191"/>
      <c r="CD534" s="191"/>
      <c r="CE534" s="191"/>
      <c r="CF534" s="191"/>
      <c r="CG534" s="191"/>
      <c r="CH534" s="191"/>
      <c r="CI534" s="191"/>
      <c r="CJ534" s="191"/>
      <c r="CK534" s="191"/>
      <c r="CL534" s="191"/>
      <c r="CM534" s="191"/>
      <c r="CN534" s="191"/>
      <c r="CO534" s="191"/>
      <c r="CP534" s="191"/>
      <c r="CQ534" s="191"/>
      <c r="CR534" s="191"/>
      <c r="CS534" s="191"/>
      <c r="CT534" s="191"/>
      <c r="CU534" s="191"/>
      <c r="CV534" s="191"/>
      <c r="CW534" s="191"/>
      <c r="CX534" s="191"/>
      <c r="CY534" s="191"/>
      <c r="CZ534" s="191"/>
      <c r="DA534" s="191"/>
      <c r="DB534" s="191"/>
      <c r="DC534" s="191"/>
      <c r="DD534" s="191"/>
      <c r="DE534" s="191"/>
      <c r="DF534" s="191"/>
      <c r="DG534" s="191"/>
      <c r="DH534" s="191"/>
      <c r="DI534" s="191"/>
      <c r="DJ534" s="191"/>
      <c r="DK534" s="191"/>
      <c r="DL534" s="191"/>
      <c r="DM534" s="191"/>
      <c r="DN534" s="191"/>
      <c r="DO534" s="191"/>
      <c r="DP534" s="191"/>
      <c r="DQ534" s="191"/>
      <c r="DR534" s="191"/>
      <c r="DS534" s="191"/>
      <c r="DT534" s="191"/>
      <c r="DU534" s="191"/>
      <c r="DV534" s="191"/>
      <c r="DW534" s="191"/>
      <c r="DX534" s="191"/>
      <c r="DY534" s="191"/>
      <c r="DZ534" s="191"/>
      <c r="EA534" s="191"/>
      <c r="EB534" s="191"/>
      <c r="EC534" s="191"/>
      <c r="ED534" s="191"/>
    </row>
    <row r="535" spans="1:134">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c r="BL535" s="191"/>
      <c r="BM535" s="191"/>
      <c r="BN535" s="191"/>
      <c r="BO535" s="191"/>
      <c r="BP535" s="191"/>
      <c r="BQ535" s="191"/>
      <c r="BR535" s="191"/>
      <c r="BS535" s="191"/>
      <c r="BT535" s="191"/>
      <c r="BU535" s="191"/>
      <c r="BV535" s="191"/>
      <c r="BW535" s="191"/>
      <c r="BX535" s="191"/>
      <c r="BY535" s="191"/>
      <c r="BZ535" s="191"/>
      <c r="CA535" s="191"/>
      <c r="CB535" s="191"/>
      <c r="CC535" s="191"/>
      <c r="CD535" s="191"/>
      <c r="CE535" s="191"/>
      <c r="CF535" s="191"/>
      <c r="CG535" s="191"/>
      <c r="CH535" s="191"/>
      <c r="CI535" s="191"/>
      <c r="CJ535" s="191"/>
      <c r="CK535" s="191"/>
      <c r="CL535" s="191"/>
      <c r="CM535" s="191"/>
      <c r="CN535" s="191"/>
      <c r="CO535" s="191"/>
      <c r="CP535" s="191"/>
      <c r="CQ535" s="191"/>
      <c r="CR535" s="191"/>
      <c r="CS535" s="191"/>
      <c r="CT535" s="191"/>
      <c r="CU535" s="191"/>
      <c r="CV535" s="191"/>
      <c r="CW535" s="191"/>
      <c r="CX535" s="191"/>
      <c r="CY535" s="191"/>
      <c r="CZ535" s="191"/>
      <c r="DA535" s="191"/>
      <c r="DB535" s="191"/>
      <c r="DC535" s="191"/>
      <c r="DD535" s="191"/>
      <c r="DE535" s="191"/>
      <c r="DF535" s="191"/>
      <c r="DG535" s="191"/>
      <c r="DH535" s="191"/>
      <c r="DI535" s="191"/>
      <c r="DJ535" s="191"/>
      <c r="DK535" s="191"/>
      <c r="DL535" s="191"/>
      <c r="DM535" s="191"/>
      <c r="DN535" s="191"/>
      <c r="DO535" s="191"/>
      <c r="DP535" s="191"/>
      <c r="DQ535" s="191"/>
      <c r="DR535" s="191"/>
      <c r="DS535" s="191"/>
      <c r="DT535" s="191"/>
      <c r="DU535" s="191"/>
      <c r="DV535" s="191"/>
      <c r="DW535" s="191"/>
      <c r="DX535" s="191"/>
      <c r="DY535" s="191"/>
      <c r="DZ535" s="191"/>
      <c r="EA535" s="191"/>
      <c r="EB535" s="191"/>
      <c r="EC535" s="191"/>
      <c r="ED535" s="191"/>
    </row>
    <row r="536" spans="1:134">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c r="BL536" s="191"/>
      <c r="BM536" s="191"/>
      <c r="BN536" s="191"/>
      <c r="BO536" s="191"/>
      <c r="BP536" s="191"/>
      <c r="BQ536" s="191"/>
      <c r="BR536" s="191"/>
      <c r="BS536" s="191"/>
      <c r="BT536" s="191"/>
      <c r="BU536" s="191"/>
      <c r="BV536" s="191"/>
      <c r="BW536" s="191"/>
      <c r="BX536" s="191"/>
      <c r="BY536" s="191"/>
      <c r="BZ536" s="191"/>
      <c r="CA536" s="191"/>
      <c r="CB536" s="191"/>
      <c r="CC536" s="191"/>
      <c r="CD536" s="191"/>
      <c r="CE536" s="191"/>
      <c r="CF536" s="191"/>
      <c r="CG536" s="191"/>
      <c r="CH536" s="191"/>
      <c r="CI536" s="191"/>
      <c r="CJ536" s="191"/>
      <c r="CK536" s="191"/>
      <c r="CL536" s="191"/>
      <c r="CM536" s="191"/>
      <c r="CN536" s="191"/>
      <c r="CO536" s="191"/>
      <c r="CP536" s="191"/>
      <c r="CQ536" s="191"/>
      <c r="CR536" s="191"/>
      <c r="CS536" s="191"/>
      <c r="CT536" s="191"/>
      <c r="CU536" s="191"/>
      <c r="CV536" s="191"/>
      <c r="CW536" s="191"/>
      <c r="CX536" s="191"/>
      <c r="CY536" s="191"/>
      <c r="CZ536" s="191"/>
      <c r="DA536" s="191"/>
      <c r="DB536" s="191"/>
      <c r="DC536" s="191"/>
      <c r="DD536" s="191"/>
      <c r="DE536" s="191"/>
      <c r="DF536" s="191"/>
      <c r="DG536" s="191"/>
      <c r="DH536" s="191"/>
      <c r="DI536" s="191"/>
      <c r="DJ536" s="191"/>
      <c r="DK536" s="191"/>
      <c r="DL536" s="191"/>
      <c r="DM536" s="191"/>
      <c r="DN536" s="191"/>
      <c r="DO536" s="191"/>
      <c r="DP536" s="191"/>
      <c r="DQ536" s="191"/>
      <c r="DR536" s="191"/>
      <c r="DS536" s="191"/>
      <c r="DT536" s="191"/>
      <c r="DU536" s="191"/>
      <c r="DV536" s="191"/>
      <c r="DW536" s="191"/>
      <c r="DX536" s="191"/>
      <c r="DY536" s="191"/>
      <c r="DZ536" s="191"/>
      <c r="EA536" s="191"/>
      <c r="EB536" s="191"/>
      <c r="EC536" s="191"/>
      <c r="ED536" s="191"/>
    </row>
    <row r="537" spans="1:134">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c r="BL537" s="191"/>
      <c r="BM537" s="191"/>
      <c r="BN537" s="191"/>
      <c r="BO537" s="191"/>
      <c r="BP537" s="191"/>
      <c r="BQ537" s="191"/>
      <c r="BR537" s="191"/>
      <c r="BS537" s="191"/>
      <c r="BT537" s="191"/>
      <c r="BU537" s="191"/>
      <c r="BV537" s="191"/>
      <c r="BW537" s="191"/>
      <c r="BX537" s="191"/>
      <c r="BY537" s="191"/>
      <c r="BZ537" s="191"/>
      <c r="CA537" s="191"/>
      <c r="CB537" s="191"/>
      <c r="CC537" s="191"/>
      <c r="CD537" s="191"/>
      <c r="CE537" s="191"/>
      <c r="CF537" s="191"/>
      <c r="CG537" s="191"/>
      <c r="CH537" s="191"/>
      <c r="CI537" s="191"/>
      <c r="CJ537" s="191"/>
      <c r="CK537" s="191"/>
      <c r="CL537" s="191"/>
      <c r="CM537" s="191"/>
      <c r="CN537" s="191"/>
      <c r="CO537" s="191"/>
      <c r="CP537" s="191"/>
      <c r="CQ537" s="191"/>
      <c r="CR537" s="191"/>
      <c r="CS537" s="191"/>
      <c r="CT537" s="191"/>
      <c r="CU537" s="191"/>
      <c r="CV537" s="191"/>
      <c r="CW537" s="191"/>
      <c r="CX537" s="191"/>
      <c r="CY537" s="191"/>
      <c r="CZ537" s="191"/>
      <c r="DA537" s="191"/>
      <c r="DB537" s="191"/>
      <c r="DC537" s="191"/>
      <c r="DD537" s="191"/>
      <c r="DE537" s="191"/>
      <c r="DF537" s="191"/>
      <c r="DG537" s="191"/>
      <c r="DH537" s="191"/>
      <c r="DI537" s="191"/>
      <c r="DJ537" s="191"/>
      <c r="DK537" s="191"/>
      <c r="DL537" s="191"/>
      <c r="DM537" s="191"/>
      <c r="DN537" s="191"/>
      <c r="DO537" s="191"/>
      <c r="DP537" s="191"/>
      <c r="DQ537" s="191"/>
      <c r="DR537" s="191"/>
      <c r="DS537" s="191"/>
      <c r="DT537" s="191"/>
      <c r="DU537" s="191"/>
      <c r="DV537" s="191"/>
      <c r="DW537" s="191"/>
      <c r="DX537" s="191"/>
      <c r="DY537" s="191"/>
      <c r="DZ537" s="191"/>
      <c r="EA537" s="191"/>
      <c r="EB537" s="191"/>
      <c r="EC537" s="191"/>
      <c r="ED537" s="191"/>
    </row>
    <row r="538" spans="1:134">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c r="BL538" s="191"/>
      <c r="BM538" s="191"/>
      <c r="BN538" s="191"/>
      <c r="BO538" s="191"/>
      <c r="BP538" s="191"/>
      <c r="BQ538" s="191"/>
      <c r="BR538" s="191"/>
      <c r="BS538" s="191"/>
      <c r="BT538" s="191"/>
      <c r="BU538" s="191"/>
      <c r="BV538" s="191"/>
      <c r="BW538" s="191"/>
      <c r="BX538" s="191"/>
      <c r="BY538" s="191"/>
      <c r="BZ538" s="191"/>
      <c r="CA538" s="191"/>
      <c r="CB538" s="191"/>
      <c r="CC538" s="191"/>
      <c r="CD538" s="191"/>
      <c r="CE538" s="191"/>
      <c r="CF538" s="191"/>
      <c r="CG538" s="191"/>
      <c r="CH538" s="191"/>
      <c r="CI538" s="191"/>
      <c r="CJ538" s="191"/>
      <c r="CK538" s="191"/>
      <c r="CL538" s="191"/>
      <c r="CM538" s="191"/>
      <c r="CN538" s="191"/>
      <c r="CO538" s="191"/>
      <c r="CP538" s="191"/>
      <c r="CQ538" s="191"/>
      <c r="CR538" s="191"/>
      <c r="CS538" s="191"/>
      <c r="CT538" s="191"/>
      <c r="CU538" s="191"/>
      <c r="CV538" s="191"/>
      <c r="CW538" s="191"/>
      <c r="CX538" s="191"/>
      <c r="CY538" s="191"/>
      <c r="CZ538" s="191"/>
      <c r="DA538" s="191"/>
      <c r="DB538" s="191"/>
      <c r="DC538" s="191"/>
      <c r="DD538" s="191"/>
      <c r="DE538" s="191"/>
      <c r="DF538" s="191"/>
      <c r="DG538" s="191"/>
      <c r="DH538" s="191"/>
      <c r="DI538" s="191"/>
      <c r="DJ538" s="191"/>
      <c r="DK538" s="191"/>
      <c r="DL538" s="191"/>
      <c r="DM538" s="191"/>
      <c r="DN538" s="191"/>
      <c r="DO538" s="191"/>
      <c r="DP538" s="191"/>
      <c r="DQ538" s="191"/>
      <c r="DR538" s="191"/>
      <c r="DS538" s="191"/>
      <c r="DT538" s="191"/>
      <c r="DU538" s="191"/>
      <c r="DV538" s="191"/>
      <c r="DW538" s="191"/>
      <c r="DX538" s="191"/>
      <c r="DY538" s="191"/>
      <c r="DZ538" s="191"/>
      <c r="EA538" s="191"/>
      <c r="EB538" s="191"/>
      <c r="EC538" s="191"/>
      <c r="ED538" s="191"/>
    </row>
    <row r="539" spans="1:134">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c r="BL539" s="191"/>
      <c r="BM539" s="191"/>
      <c r="BN539" s="191"/>
      <c r="BO539" s="191"/>
      <c r="BP539" s="191"/>
      <c r="BQ539" s="191"/>
      <c r="BR539" s="191"/>
      <c r="BS539" s="191"/>
      <c r="BT539" s="191"/>
      <c r="BU539" s="191"/>
      <c r="BV539" s="191"/>
      <c r="BW539" s="191"/>
      <c r="BX539" s="191"/>
      <c r="BY539" s="191"/>
      <c r="BZ539" s="191"/>
      <c r="CA539" s="191"/>
      <c r="CB539" s="191"/>
      <c r="CC539" s="191"/>
      <c r="CD539" s="191"/>
      <c r="CE539" s="191"/>
      <c r="CF539" s="191"/>
      <c r="CG539" s="191"/>
      <c r="CH539" s="191"/>
      <c r="CI539" s="191"/>
      <c r="CJ539" s="191"/>
      <c r="CK539" s="191"/>
      <c r="CL539" s="191"/>
      <c r="CM539" s="191"/>
      <c r="CN539" s="191"/>
      <c r="CO539" s="191"/>
      <c r="CP539" s="191"/>
      <c r="CQ539" s="191"/>
      <c r="CR539" s="191"/>
      <c r="CS539" s="191"/>
      <c r="CT539" s="191"/>
      <c r="CU539" s="191"/>
      <c r="CV539" s="191"/>
      <c r="CW539" s="191"/>
      <c r="CX539" s="191"/>
      <c r="CY539" s="191"/>
      <c r="CZ539" s="191"/>
      <c r="DA539" s="191"/>
      <c r="DB539" s="191"/>
      <c r="DC539" s="191"/>
      <c r="DD539" s="191"/>
      <c r="DE539" s="191"/>
      <c r="DF539" s="191"/>
      <c r="DG539" s="191"/>
      <c r="DH539" s="191"/>
      <c r="DI539" s="191"/>
      <c r="DJ539" s="191"/>
      <c r="DK539" s="191"/>
      <c r="DL539" s="191"/>
      <c r="DM539" s="191"/>
      <c r="DN539" s="191"/>
      <c r="DO539" s="191"/>
      <c r="DP539" s="191"/>
      <c r="DQ539" s="191"/>
      <c r="DR539" s="191"/>
      <c r="DS539" s="191"/>
      <c r="DT539" s="191"/>
      <c r="DU539" s="191"/>
      <c r="DV539" s="191"/>
      <c r="DW539" s="191"/>
      <c r="DX539" s="191"/>
      <c r="DY539" s="191"/>
      <c r="DZ539" s="191"/>
      <c r="EA539" s="191"/>
      <c r="EB539" s="191"/>
      <c r="EC539" s="191"/>
      <c r="ED539" s="191"/>
    </row>
    <row r="540" spans="1:134">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c r="BL540" s="191"/>
      <c r="BM540" s="191"/>
      <c r="BN540" s="191"/>
      <c r="BO540" s="191"/>
      <c r="BP540" s="191"/>
      <c r="BQ540" s="191"/>
      <c r="BR540" s="191"/>
      <c r="BS540" s="191"/>
      <c r="BT540" s="191"/>
      <c r="BU540" s="191"/>
      <c r="BV540" s="191"/>
      <c r="BW540" s="191"/>
      <c r="BX540" s="191"/>
      <c r="BY540" s="191"/>
      <c r="BZ540" s="191"/>
      <c r="CA540" s="191"/>
      <c r="CB540" s="191"/>
      <c r="CC540" s="191"/>
      <c r="CD540" s="191"/>
      <c r="CE540" s="191"/>
      <c r="CF540" s="191"/>
      <c r="CG540" s="191"/>
      <c r="CH540" s="191"/>
      <c r="CI540" s="191"/>
      <c r="CJ540" s="191"/>
      <c r="CK540" s="191"/>
      <c r="CL540" s="191"/>
      <c r="CM540" s="191"/>
      <c r="CN540" s="191"/>
      <c r="CO540" s="191"/>
      <c r="CP540" s="191"/>
      <c r="CQ540" s="191"/>
      <c r="CR540" s="191"/>
      <c r="CS540" s="191"/>
      <c r="CT540" s="191"/>
      <c r="CU540" s="191"/>
      <c r="CV540" s="191"/>
      <c r="CW540" s="191"/>
      <c r="CX540" s="191"/>
      <c r="CY540" s="191"/>
      <c r="CZ540" s="191"/>
      <c r="DA540" s="191"/>
      <c r="DB540" s="191"/>
      <c r="DC540" s="191"/>
      <c r="DD540" s="191"/>
      <c r="DE540" s="191"/>
      <c r="DF540" s="191"/>
      <c r="DG540" s="191"/>
      <c r="DH540" s="191"/>
      <c r="DI540" s="191"/>
      <c r="DJ540" s="191"/>
      <c r="DK540" s="191"/>
      <c r="DL540" s="191"/>
      <c r="DM540" s="191"/>
      <c r="DN540" s="191"/>
      <c r="DO540" s="191"/>
      <c r="DP540" s="191"/>
      <c r="DQ540" s="191"/>
      <c r="DR540" s="191"/>
      <c r="DS540" s="191"/>
      <c r="DT540" s="191"/>
      <c r="DU540" s="191"/>
      <c r="DV540" s="191"/>
      <c r="DW540" s="191"/>
      <c r="DX540" s="191"/>
      <c r="DY540" s="191"/>
      <c r="DZ540" s="191"/>
      <c r="EA540" s="191"/>
      <c r="EB540" s="191"/>
      <c r="EC540" s="191"/>
      <c r="ED540" s="191"/>
    </row>
    <row r="541" spans="1:134">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c r="BL541" s="191"/>
      <c r="BM541" s="191"/>
      <c r="BN541" s="191"/>
      <c r="BO541" s="191"/>
      <c r="BP541" s="191"/>
      <c r="BQ541" s="191"/>
      <c r="BR541" s="191"/>
      <c r="BS541" s="191"/>
      <c r="BT541" s="191"/>
      <c r="BU541" s="191"/>
      <c r="BV541" s="191"/>
      <c r="BW541" s="191"/>
      <c r="BX541" s="191"/>
      <c r="BY541" s="191"/>
      <c r="BZ541" s="191"/>
      <c r="CA541" s="191"/>
      <c r="CB541" s="191"/>
      <c r="CC541" s="191"/>
      <c r="CD541" s="191"/>
      <c r="CE541" s="191"/>
      <c r="CF541" s="191"/>
      <c r="CG541" s="191"/>
      <c r="CH541" s="191"/>
      <c r="CI541" s="191"/>
      <c r="CJ541" s="191"/>
      <c r="CK541" s="191"/>
      <c r="CL541" s="191"/>
      <c r="CM541" s="191"/>
      <c r="CN541" s="191"/>
      <c r="CO541" s="191"/>
      <c r="CP541" s="191"/>
      <c r="CQ541" s="191"/>
      <c r="CR541" s="191"/>
      <c r="CS541" s="191"/>
      <c r="CT541" s="191"/>
      <c r="CU541" s="191"/>
      <c r="CV541" s="191"/>
      <c r="CW541" s="191"/>
      <c r="CX541" s="191"/>
      <c r="CY541" s="191"/>
      <c r="CZ541" s="191"/>
      <c r="DA541" s="191"/>
      <c r="DB541" s="191"/>
      <c r="DC541" s="191"/>
      <c r="DD541" s="191"/>
      <c r="DE541" s="191"/>
      <c r="DF541" s="191"/>
      <c r="DG541" s="191"/>
      <c r="DH541" s="191"/>
      <c r="DI541" s="191"/>
      <c r="DJ541" s="191"/>
      <c r="DK541" s="191"/>
      <c r="DL541" s="191"/>
      <c r="DM541" s="191"/>
      <c r="DN541" s="191"/>
      <c r="DO541" s="191"/>
      <c r="DP541" s="191"/>
      <c r="DQ541" s="191"/>
      <c r="DR541" s="191"/>
      <c r="DS541" s="191"/>
      <c r="DT541" s="191"/>
      <c r="DU541" s="191"/>
      <c r="DV541" s="191"/>
      <c r="DW541" s="191"/>
      <c r="DX541" s="191"/>
      <c r="DY541" s="191"/>
      <c r="DZ541" s="191"/>
      <c r="EA541" s="191"/>
      <c r="EB541" s="191"/>
      <c r="EC541" s="191"/>
      <c r="ED541" s="191"/>
    </row>
    <row r="542" spans="1:134">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c r="BL542" s="191"/>
      <c r="BM542" s="191"/>
      <c r="BN542" s="191"/>
      <c r="BO542" s="191"/>
      <c r="BP542" s="191"/>
      <c r="BQ542" s="191"/>
      <c r="BR542" s="191"/>
      <c r="BS542" s="191"/>
      <c r="BT542" s="191"/>
      <c r="BU542" s="191"/>
      <c r="BV542" s="191"/>
      <c r="BW542" s="191"/>
      <c r="BX542" s="191"/>
      <c r="BY542" s="191"/>
      <c r="BZ542" s="191"/>
      <c r="CA542" s="191"/>
      <c r="CB542" s="191"/>
      <c r="CC542" s="191"/>
      <c r="CD542" s="191"/>
      <c r="CE542" s="191"/>
      <c r="CF542" s="191"/>
      <c r="CG542" s="191"/>
      <c r="CH542" s="191"/>
      <c r="CI542" s="191"/>
      <c r="CJ542" s="191"/>
      <c r="CK542" s="191"/>
      <c r="CL542" s="191"/>
      <c r="CM542" s="191"/>
      <c r="CN542" s="191"/>
      <c r="CO542" s="191"/>
      <c r="CP542" s="191"/>
      <c r="CQ542" s="191"/>
      <c r="CR542" s="191"/>
      <c r="CS542" s="191"/>
      <c r="CT542" s="191"/>
      <c r="CU542" s="191"/>
      <c r="CV542" s="191"/>
      <c r="CW542" s="191"/>
      <c r="CX542" s="191"/>
      <c r="CY542" s="191"/>
      <c r="CZ542" s="191"/>
      <c r="DA542" s="191"/>
      <c r="DB542" s="191"/>
      <c r="DC542" s="191"/>
      <c r="DD542" s="191"/>
      <c r="DE542" s="191"/>
      <c r="DF542" s="191"/>
      <c r="DG542" s="191"/>
      <c r="DH542" s="191"/>
      <c r="DI542" s="191"/>
      <c r="DJ542" s="191"/>
      <c r="DK542" s="191"/>
      <c r="DL542" s="191"/>
      <c r="DM542" s="191"/>
      <c r="DN542" s="191"/>
      <c r="DO542" s="191"/>
      <c r="DP542" s="191"/>
      <c r="DQ542" s="191"/>
      <c r="DR542" s="191"/>
      <c r="DS542" s="191"/>
      <c r="DT542" s="191"/>
      <c r="DU542" s="191"/>
      <c r="DV542" s="191"/>
      <c r="DW542" s="191"/>
      <c r="DX542" s="191"/>
      <c r="DY542" s="191"/>
      <c r="DZ542" s="191"/>
      <c r="EA542" s="191"/>
      <c r="EB542" s="191"/>
      <c r="EC542" s="191"/>
      <c r="ED542" s="191"/>
    </row>
    <row r="543" spans="1:134">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c r="BL543" s="191"/>
      <c r="BM543" s="191"/>
      <c r="BN543" s="191"/>
      <c r="BO543" s="191"/>
      <c r="BP543" s="191"/>
      <c r="BQ543" s="191"/>
      <c r="BR543" s="191"/>
      <c r="BS543" s="191"/>
      <c r="BT543" s="191"/>
      <c r="BU543" s="191"/>
      <c r="BV543" s="191"/>
      <c r="BW543" s="191"/>
      <c r="BX543" s="191"/>
      <c r="BY543" s="191"/>
      <c r="BZ543" s="191"/>
      <c r="CA543" s="191"/>
      <c r="CB543" s="191"/>
      <c r="CC543" s="191"/>
      <c r="CD543" s="191"/>
      <c r="CE543" s="191"/>
      <c r="CF543" s="191"/>
      <c r="CG543" s="191"/>
      <c r="CH543" s="191"/>
      <c r="CI543" s="191"/>
      <c r="CJ543" s="191"/>
      <c r="CK543" s="191"/>
      <c r="CL543" s="191"/>
      <c r="CM543" s="191"/>
      <c r="CN543" s="191"/>
      <c r="CO543" s="191"/>
      <c r="CP543" s="191"/>
      <c r="CQ543" s="191"/>
      <c r="CR543" s="191"/>
      <c r="CS543" s="191"/>
      <c r="CT543" s="191"/>
      <c r="CU543" s="191"/>
      <c r="CV543" s="191"/>
      <c r="CW543" s="191"/>
      <c r="CX543" s="191"/>
      <c r="CY543" s="191"/>
      <c r="CZ543" s="191"/>
      <c r="DA543" s="191"/>
      <c r="DB543" s="191"/>
      <c r="DC543" s="191"/>
      <c r="DD543" s="191"/>
      <c r="DE543" s="191"/>
      <c r="DF543" s="191"/>
      <c r="DG543" s="191"/>
      <c r="DH543" s="191"/>
      <c r="DI543" s="191"/>
      <c r="DJ543" s="191"/>
      <c r="DK543" s="191"/>
      <c r="DL543" s="191"/>
      <c r="DM543" s="191"/>
      <c r="DN543" s="191"/>
      <c r="DO543" s="191"/>
      <c r="DP543" s="191"/>
      <c r="DQ543" s="191"/>
      <c r="DR543" s="191"/>
      <c r="DS543" s="191"/>
      <c r="DT543" s="191"/>
      <c r="DU543" s="191"/>
      <c r="DV543" s="191"/>
      <c r="DW543" s="191"/>
      <c r="DX543" s="191"/>
      <c r="DY543" s="191"/>
      <c r="DZ543" s="191"/>
      <c r="EA543" s="191"/>
      <c r="EB543" s="191"/>
      <c r="EC543" s="191"/>
      <c r="ED543" s="191"/>
    </row>
    <row r="544" spans="1:134">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c r="BL544" s="191"/>
      <c r="BM544" s="191"/>
      <c r="BN544" s="191"/>
      <c r="BO544" s="191"/>
      <c r="BP544" s="191"/>
      <c r="BQ544" s="191"/>
      <c r="BR544" s="191"/>
      <c r="BS544" s="191"/>
      <c r="BT544" s="191"/>
      <c r="BU544" s="191"/>
      <c r="BV544" s="191"/>
      <c r="BW544" s="191"/>
      <c r="BX544" s="191"/>
      <c r="BY544" s="191"/>
      <c r="BZ544" s="191"/>
      <c r="CA544" s="191"/>
      <c r="CB544" s="191"/>
      <c r="CC544" s="191"/>
      <c r="CD544" s="191"/>
      <c r="CE544" s="191"/>
      <c r="CF544" s="191"/>
      <c r="CG544" s="191"/>
      <c r="CH544" s="191"/>
      <c r="CI544" s="191"/>
      <c r="CJ544" s="191"/>
      <c r="CK544" s="191"/>
      <c r="CL544" s="191"/>
      <c r="CM544" s="191"/>
      <c r="CN544" s="191"/>
      <c r="CO544" s="191"/>
      <c r="CP544" s="191"/>
      <c r="CQ544" s="191"/>
      <c r="CR544" s="191"/>
      <c r="CS544" s="191"/>
      <c r="CT544" s="191"/>
      <c r="CU544" s="191"/>
      <c r="CV544" s="191"/>
      <c r="CW544" s="191"/>
      <c r="CX544" s="191"/>
      <c r="CY544" s="191"/>
      <c r="CZ544" s="191"/>
      <c r="DA544" s="191"/>
      <c r="DB544" s="191"/>
      <c r="DC544" s="191"/>
      <c r="DD544" s="191"/>
      <c r="DE544" s="191"/>
      <c r="DF544" s="191"/>
      <c r="DG544" s="191"/>
      <c r="DH544" s="191"/>
      <c r="DI544" s="191"/>
      <c r="DJ544" s="191"/>
      <c r="DK544" s="191"/>
      <c r="DL544" s="191"/>
      <c r="DM544" s="191"/>
      <c r="DN544" s="191"/>
      <c r="DO544" s="191"/>
      <c r="DP544" s="191"/>
      <c r="DQ544" s="191"/>
      <c r="DR544" s="191"/>
      <c r="DS544" s="191"/>
      <c r="DT544" s="191"/>
      <c r="DU544" s="191"/>
      <c r="DV544" s="191"/>
      <c r="DW544" s="191"/>
      <c r="DX544" s="191"/>
      <c r="DY544" s="191"/>
      <c r="DZ544" s="191"/>
      <c r="EA544" s="191"/>
      <c r="EB544" s="191"/>
      <c r="EC544" s="191"/>
      <c r="ED544" s="191"/>
    </row>
    <row r="545" spans="1:134">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c r="BL545" s="191"/>
      <c r="BM545" s="191"/>
      <c r="BN545" s="191"/>
      <c r="BO545" s="191"/>
      <c r="BP545" s="191"/>
      <c r="BQ545" s="191"/>
      <c r="BR545" s="191"/>
      <c r="BS545" s="191"/>
      <c r="BT545" s="191"/>
      <c r="BU545" s="191"/>
      <c r="BV545" s="191"/>
      <c r="BW545" s="191"/>
      <c r="BX545" s="191"/>
      <c r="BY545" s="191"/>
      <c r="BZ545" s="191"/>
      <c r="CA545" s="191"/>
      <c r="CB545" s="191"/>
      <c r="CC545" s="191"/>
      <c r="CD545" s="191"/>
      <c r="CE545" s="191"/>
      <c r="CF545" s="191"/>
      <c r="CG545" s="191"/>
      <c r="CH545" s="191"/>
      <c r="CI545" s="191"/>
      <c r="CJ545" s="191"/>
      <c r="CK545" s="191"/>
      <c r="CL545" s="191"/>
      <c r="CM545" s="191"/>
      <c r="CN545" s="191"/>
      <c r="CO545" s="191"/>
      <c r="CP545" s="191"/>
      <c r="CQ545" s="191"/>
      <c r="CR545" s="191"/>
      <c r="CS545" s="191"/>
      <c r="CT545" s="191"/>
      <c r="CU545" s="191"/>
      <c r="CV545" s="191"/>
      <c r="CW545" s="191"/>
      <c r="CX545" s="191"/>
      <c r="CY545" s="191"/>
      <c r="CZ545" s="191"/>
      <c r="DA545" s="191"/>
      <c r="DB545" s="191"/>
      <c r="DC545" s="191"/>
      <c r="DD545" s="191"/>
      <c r="DE545" s="191"/>
      <c r="DF545" s="191"/>
      <c r="DG545" s="191"/>
      <c r="DH545" s="191"/>
      <c r="DI545" s="191"/>
      <c r="DJ545" s="191"/>
      <c r="DK545" s="191"/>
      <c r="DL545" s="191"/>
      <c r="DM545" s="191"/>
      <c r="DN545" s="191"/>
      <c r="DO545" s="191"/>
      <c r="DP545" s="191"/>
      <c r="DQ545" s="191"/>
      <c r="DR545" s="191"/>
      <c r="DS545" s="191"/>
      <c r="DT545" s="191"/>
      <c r="DU545" s="191"/>
      <c r="DV545" s="191"/>
      <c r="DW545" s="191"/>
      <c r="DX545" s="191"/>
      <c r="DY545" s="191"/>
      <c r="DZ545" s="191"/>
      <c r="EA545" s="191"/>
      <c r="EB545" s="191"/>
      <c r="EC545" s="191"/>
      <c r="ED545" s="191"/>
    </row>
    <row r="546" spans="1:134">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c r="BL546" s="191"/>
      <c r="BM546" s="191"/>
      <c r="BN546" s="191"/>
      <c r="BO546" s="191"/>
      <c r="BP546" s="191"/>
      <c r="BQ546" s="191"/>
      <c r="BR546" s="191"/>
      <c r="BS546" s="191"/>
      <c r="BT546" s="191"/>
      <c r="BU546" s="191"/>
      <c r="BV546" s="191"/>
      <c r="BW546" s="191"/>
      <c r="BX546" s="191"/>
      <c r="BY546" s="191"/>
      <c r="BZ546" s="191"/>
      <c r="CA546" s="191"/>
      <c r="CB546" s="191"/>
      <c r="CC546" s="191"/>
      <c r="CD546" s="191"/>
      <c r="CE546" s="191"/>
      <c r="CF546" s="191"/>
      <c r="CG546" s="191"/>
      <c r="CH546" s="191"/>
      <c r="CI546" s="191"/>
      <c r="CJ546" s="191"/>
      <c r="CK546" s="191"/>
      <c r="CL546" s="191"/>
      <c r="CM546" s="191"/>
      <c r="CN546" s="191"/>
      <c r="CO546" s="191"/>
      <c r="CP546" s="191"/>
      <c r="CQ546" s="191"/>
      <c r="CR546" s="191"/>
      <c r="CS546" s="191"/>
      <c r="CT546" s="191"/>
      <c r="CU546" s="191"/>
      <c r="CV546" s="191"/>
      <c r="CW546" s="191"/>
      <c r="CX546" s="191"/>
      <c r="CY546" s="191"/>
      <c r="CZ546" s="191"/>
      <c r="DA546" s="191"/>
      <c r="DB546" s="191"/>
      <c r="DC546" s="191"/>
      <c r="DD546" s="191"/>
      <c r="DE546" s="191"/>
      <c r="DF546" s="191"/>
      <c r="DG546" s="191"/>
      <c r="DH546" s="191"/>
      <c r="DI546" s="191"/>
      <c r="DJ546" s="191"/>
      <c r="DK546" s="191"/>
      <c r="DL546" s="191"/>
      <c r="DM546" s="191"/>
      <c r="DN546" s="191"/>
      <c r="DO546" s="191"/>
      <c r="DP546" s="191"/>
      <c r="DQ546" s="191"/>
      <c r="DR546" s="191"/>
      <c r="DS546" s="191"/>
      <c r="DT546" s="191"/>
      <c r="DU546" s="191"/>
      <c r="DV546" s="191"/>
      <c r="DW546" s="191"/>
      <c r="DX546" s="191"/>
      <c r="DY546" s="191"/>
      <c r="DZ546" s="191"/>
      <c r="EA546" s="191"/>
      <c r="EB546" s="191"/>
      <c r="EC546" s="191"/>
      <c r="ED546" s="191"/>
    </row>
    <row r="547" spans="1:134">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c r="BL547" s="191"/>
      <c r="BM547" s="191"/>
      <c r="BN547" s="191"/>
      <c r="BO547" s="191"/>
      <c r="BP547" s="191"/>
      <c r="BQ547" s="191"/>
      <c r="BR547" s="191"/>
      <c r="BS547" s="191"/>
      <c r="BT547" s="191"/>
      <c r="BU547" s="191"/>
      <c r="BV547" s="191"/>
      <c r="BW547" s="191"/>
      <c r="BX547" s="191"/>
      <c r="BY547" s="191"/>
      <c r="BZ547" s="191"/>
      <c r="CA547" s="191"/>
      <c r="CB547" s="191"/>
      <c r="CC547" s="191"/>
      <c r="CD547" s="191"/>
      <c r="CE547" s="191"/>
      <c r="CF547" s="191"/>
      <c r="CG547" s="191"/>
      <c r="CH547" s="191"/>
      <c r="CI547" s="191"/>
      <c r="CJ547" s="191"/>
      <c r="CK547" s="191"/>
      <c r="CL547" s="191"/>
      <c r="CM547" s="191"/>
      <c r="CN547" s="191"/>
      <c r="CO547" s="191"/>
      <c r="CP547" s="191"/>
      <c r="CQ547" s="191"/>
      <c r="CR547" s="191"/>
      <c r="CS547" s="191"/>
      <c r="CT547" s="191"/>
      <c r="CU547" s="191"/>
      <c r="CV547" s="191"/>
      <c r="CW547" s="191"/>
      <c r="CX547" s="191"/>
      <c r="CY547" s="191"/>
      <c r="CZ547" s="191"/>
      <c r="DA547" s="191"/>
      <c r="DB547" s="191"/>
      <c r="DC547" s="191"/>
      <c r="DD547" s="191"/>
      <c r="DE547" s="191"/>
      <c r="DF547" s="191"/>
      <c r="DG547" s="191"/>
      <c r="DH547" s="191"/>
      <c r="DI547" s="191"/>
      <c r="DJ547" s="191"/>
      <c r="DK547" s="191"/>
      <c r="DL547" s="191"/>
      <c r="DM547" s="191"/>
      <c r="DN547" s="191"/>
      <c r="DO547" s="191"/>
      <c r="DP547" s="191"/>
      <c r="DQ547" s="191"/>
      <c r="DR547" s="191"/>
      <c r="DS547" s="191"/>
      <c r="DT547" s="191"/>
      <c r="DU547" s="191"/>
      <c r="DV547" s="191"/>
      <c r="DW547" s="191"/>
      <c r="DX547" s="191"/>
      <c r="DY547" s="191"/>
      <c r="DZ547" s="191"/>
      <c r="EA547" s="191"/>
      <c r="EB547" s="191"/>
      <c r="EC547" s="191"/>
      <c r="ED547" s="191"/>
    </row>
    <row r="548" spans="1:134">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c r="BL548" s="191"/>
      <c r="BM548" s="191"/>
      <c r="BN548" s="191"/>
      <c r="BO548" s="191"/>
      <c r="BP548" s="191"/>
      <c r="BQ548" s="191"/>
      <c r="BR548" s="191"/>
      <c r="BS548" s="191"/>
      <c r="BT548" s="191"/>
      <c r="BU548" s="191"/>
      <c r="BV548" s="191"/>
      <c r="BW548" s="191"/>
      <c r="BX548" s="191"/>
      <c r="BY548" s="191"/>
      <c r="BZ548" s="191"/>
      <c r="CA548" s="191"/>
      <c r="CB548" s="191"/>
      <c r="CC548" s="191"/>
      <c r="CD548" s="191"/>
      <c r="CE548" s="191"/>
      <c r="CF548" s="191"/>
      <c r="CG548" s="191"/>
      <c r="CH548" s="191"/>
      <c r="CI548" s="191"/>
      <c r="CJ548" s="191"/>
      <c r="CK548" s="191"/>
      <c r="CL548" s="191"/>
      <c r="CM548" s="191"/>
      <c r="CN548" s="191"/>
      <c r="CO548" s="191"/>
      <c r="CP548" s="191"/>
      <c r="CQ548" s="191"/>
      <c r="CR548" s="191"/>
      <c r="CS548" s="191"/>
      <c r="CT548" s="191"/>
      <c r="CU548" s="191"/>
      <c r="CV548" s="191"/>
      <c r="CW548" s="191"/>
      <c r="CX548" s="191"/>
      <c r="CY548" s="191"/>
      <c r="CZ548" s="191"/>
      <c r="DA548" s="191"/>
      <c r="DB548" s="191"/>
      <c r="DC548" s="191"/>
      <c r="DD548" s="191"/>
      <c r="DE548" s="191"/>
      <c r="DF548" s="191"/>
      <c r="DG548" s="191"/>
      <c r="DH548" s="191"/>
      <c r="DI548" s="191"/>
      <c r="DJ548" s="191"/>
      <c r="DK548" s="191"/>
      <c r="DL548" s="191"/>
      <c r="DM548" s="191"/>
      <c r="DN548" s="191"/>
      <c r="DO548" s="191"/>
      <c r="DP548" s="191"/>
      <c r="DQ548" s="191"/>
      <c r="DR548" s="191"/>
      <c r="DS548" s="191"/>
      <c r="DT548" s="191"/>
      <c r="DU548" s="191"/>
      <c r="DV548" s="191"/>
      <c r="DW548" s="191"/>
      <c r="DX548" s="191"/>
      <c r="DY548" s="191"/>
      <c r="DZ548" s="191"/>
      <c r="EA548" s="191"/>
      <c r="EB548" s="191"/>
      <c r="EC548" s="191"/>
      <c r="ED548" s="191"/>
    </row>
    <row r="549" spans="1:134">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c r="BL549" s="191"/>
      <c r="BM549" s="191"/>
      <c r="BN549" s="191"/>
      <c r="BO549" s="191"/>
      <c r="BP549" s="191"/>
      <c r="BQ549" s="191"/>
      <c r="BR549" s="191"/>
      <c r="BS549" s="191"/>
      <c r="BT549" s="191"/>
      <c r="BU549" s="191"/>
      <c r="BV549" s="191"/>
      <c r="BW549" s="191"/>
      <c r="BX549" s="191"/>
      <c r="BY549" s="191"/>
      <c r="BZ549" s="191"/>
      <c r="CA549" s="191"/>
      <c r="CB549" s="191"/>
      <c r="CC549" s="191"/>
      <c r="CD549" s="191"/>
      <c r="CE549" s="191"/>
      <c r="CF549" s="191"/>
      <c r="CG549" s="191"/>
      <c r="CH549" s="191"/>
      <c r="CI549" s="191"/>
      <c r="CJ549" s="191"/>
      <c r="CK549" s="191"/>
      <c r="CL549" s="191"/>
      <c r="CM549" s="191"/>
      <c r="CN549" s="191"/>
      <c r="CO549" s="191"/>
      <c r="CP549" s="191"/>
      <c r="CQ549" s="191"/>
      <c r="CR549" s="191"/>
      <c r="CS549" s="191"/>
      <c r="CT549" s="191"/>
      <c r="CU549" s="191"/>
      <c r="CV549" s="191"/>
      <c r="CW549" s="191"/>
      <c r="CX549" s="191"/>
      <c r="CY549" s="191"/>
      <c r="CZ549" s="191"/>
      <c r="DA549" s="191"/>
      <c r="DB549" s="191"/>
      <c r="DC549" s="191"/>
      <c r="DD549" s="191"/>
      <c r="DE549" s="191"/>
      <c r="DF549" s="191"/>
      <c r="DG549" s="191"/>
      <c r="DH549" s="191"/>
      <c r="DI549" s="191"/>
      <c r="DJ549" s="191"/>
      <c r="DK549" s="191"/>
      <c r="DL549" s="191"/>
      <c r="DM549" s="191"/>
      <c r="DN549" s="191"/>
      <c r="DO549" s="191"/>
      <c r="DP549" s="191"/>
      <c r="DQ549" s="191"/>
      <c r="DR549" s="191"/>
      <c r="DS549" s="191"/>
      <c r="DT549" s="191"/>
      <c r="DU549" s="191"/>
      <c r="DV549" s="191"/>
      <c r="DW549" s="191"/>
      <c r="DX549" s="191"/>
      <c r="DY549" s="191"/>
      <c r="DZ549" s="191"/>
      <c r="EA549" s="191"/>
      <c r="EB549" s="191"/>
      <c r="EC549" s="191"/>
      <c r="ED549" s="191"/>
    </row>
    <row r="550" spans="1:134">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c r="BL550" s="191"/>
      <c r="BM550" s="191"/>
      <c r="BN550" s="191"/>
      <c r="BO550" s="191"/>
      <c r="BP550" s="191"/>
      <c r="BQ550" s="191"/>
      <c r="BR550" s="191"/>
      <c r="BS550" s="191"/>
      <c r="BT550" s="191"/>
      <c r="BU550" s="191"/>
      <c r="BV550" s="191"/>
      <c r="BW550" s="191"/>
      <c r="BX550" s="191"/>
      <c r="BY550" s="191"/>
      <c r="BZ550" s="191"/>
      <c r="CA550" s="191"/>
      <c r="CB550" s="191"/>
      <c r="CC550" s="191"/>
      <c r="CD550" s="191"/>
      <c r="CE550" s="191"/>
      <c r="CF550" s="191"/>
      <c r="CG550" s="191"/>
      <c r="CH550" s="191"/>
      <c r="CI550" s="191"/>
      <c r="CJ550" s="191"/>
      <c r="CK550" s="191"/>
      <c r="CL550" s="191"/>
      <c r="CM550" s="191"/>
      <c r="CN550" s="191"/>
      <c r="CO550" s="191"/>
      <c r="CP550" s="191"/>
      <c r="CQ550" s="191"/>
      <c r="CR550" s="191"/>
      <c r="CS550" s="191"/>
      <c r="CT550" s="191"/>
      <c r="CU550" s="191"/>
      <c r="CV550" s="191"/>
      <c r="CW550" s="191"/>
      <c r="CX550" s="191"/>
      <c r="CY550" s="191"/>
      <c r="CZ550" s="191"/>
      <c r="DA550" s="191"/>
      <c r="DB550" s="191"/>
      <c r="DC550" s="191"/>
      <c r="DD550" s="191"/>
      <c r="DE550" s="191"/>
      <c r="DF550" s="191"/>
      <c r="DG550" s="191"/>
      <c r="DH550" s="191"/>
      <c r="DI550" s="191"/>
      <c r="DJ550" s="191"/>
      <c r="DK550" s="191"/>
      <c r="DL550" s="191"/>
      <c r="DM550" s="191"/>
      <c r="DN550" s="191"/>
      <c r="DO550" s="191"/>
      <c r="DP550" s="191"/>
      <c r="DQ550" s="191"/>
      <c r="DR550" s="191"/>
      <c r="DS550" s="191"/>
      <c r="DT550" s="191"/>
      <c r="DU550" s="191"/>
      <c r="DV550" s="191"/>
      <c r="DW550" s="191"/>
      <c r="DX550" s="191"/>
      <c r="DY550" s="191"/>
      <c r="DZ550" s="191"/>
      <c r="EA550" s="191"/>
      <c r="EB550" s="191"/>
      <c r="EC550" s="191"/>
      <c r="ED550" s="191"/>
    </row>
    <row r="551" spans="1:134">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c r="BL551" s="191"/>
      <c r="BM551" s="191"/>
      <c r="BN551" s="191"/>
      <c r="BO551" s="191"/>
      <c r="BP551" s="191"/>
      <c r="BQ551" s="191"/>
      <c r="BR551" s="191"/>
      <c r="BS551" s="191"/>
      <c r="BT551" s="191"/>
      <c r="BU551" s="191"/>
      <c r="BV551" s="191"/>
      <c r="BW551" s="191"/>
      <c r="BX551" s="191"/>
      <c r="BY551" s="191"/>
      <c r="BZ551" s="191"/>
      <c r="CA551" s="191"/>
      <c r="CB551" s="191"/>
      <c r="CC551" s="191"/>
      <c r="CD551" s="191"/>
      <c r="CE551" s="191"/>
      <c r="CF551" s="191"/>
      <c r="CG551" s="191"/>
      <c r="CH551" s="191"/>
      <c r="CI551" s="191"/>
      <c r="CJ551" s="191"/>
      <c r="CK551" s="191"/>
      <c r="CL551" s="191"/>
      <c r="CM551" s="191"/>
      <c r="CN551" s="191"/>
      <c r="CO551" s="191"/>
      <c r="CP551" s="191"/>
      <c r="CQ551" s="191"/>
      <c r="CR551" s="191"/>
      <c r="CS551" s="191"/>
      <c r="CT551" s="191"/>
      <c r="CU551" s="191"/>
      <c r="CV551" s="191"/>
      <c r="CW551" s="191"/>
      <c r="CX551" s="191"/>
      <c r="CY551" s="191"/>
      <c r="CZ551" s="191"/>
      <c r="DA551" s="191"/>
      <c r="DB551" s="191"/>
      <c r="DC551" s="191"/>
      <c r="DD551" s="191"/>
      <c r="DE551" s="191"/>
      <c r="DF551" s="191"/>
      <c r="DG551" s="191"/>
      <c r="DH551" s="191"/>
      <c r="DI551" s="191"/>
      <c r="DJ551" s="191"/>
      <c r="DK551" s="191"/>
      <c r="DL551" s="191"/>
      <c r="DM551" s="191"/>
      <c r="DN551" s="191"/>
      <c r="DO551" s="191"/>
      <c r="DP551" s="191"/>
      <c r="DQ551" s="191"/>
      <c r="DR551" s="191"/>
      <c r="DS551" s="191"/>
      <c r="DT551" s="191"/>
      <c r="DU551" s="191"/>
      <c r="DV551" s="191"/>
      <c r="DW551" s="191"/>
      <c r="DX551" s="191"/>
      <c r="DY551" s="191"/>
      <c r="DZ551" s="191"/>
      <c r="EA551" s="191"/>
      <c r="EB551" s="191"/>
      <c r="EC551" s="191"/>
      <c r="ED551" s="191"/>
    </row>
    <row r="552" spans="1:134">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c r="BL552" s="191"/>
      <c r="BM552" s="191"/>
      <c r="BN552" s="191"/>
      <c r="BO552" s="191"/>
      <c r="BP552" s="191"/>
      <c r="BQ552" s="191"/>
      <c r="BR552" s="191"/>
      <c r="BS552" s="191"/>
      <c r="BT552" s="191"/>
      <c r="BU552" s="191"/>
      <c r="BV552" s="191"/>
      <c r="BW552" s="191"/>
      <c r="BX552" s="191"/>
      <c r="BY552" s="191"/>
      <c r="BZ552" s="191"/>
      <c r="CA552" s="191"/>
      <c r="CB552" s="191"/>
      <c r="CC552" s="191"/>
      <c r="CD552" s="191"/>
      <c r="CE552" s="191"/>
      <c r="CF552" s="191"/>
      <c r="CG552" s="191"/>
      <c r="CH552" s="191"/>
      <c r="CI552" s="191"/>
      <c r="CJ552" s="191"/>
      <c r="CK552" s="191"/>
      <c r="CL552" s="191"/>
      <c r="CM552" s="191"/>
      <c r="CN552" s="191"/>
      <c r="CO552" s="191"/>
      <c r="CP552" s="191"/>
      <c r="CQ552" s="191"/>
      <c r="CR552" s="191"/>
      <c r="CS552" s="191"/>
      <c r="CT552" s="191"/>
      <c r="CU552" s="191"/>
      <c r="CV552" s="191"/>
      <c r="CW552" s="191"/>
      <c r="CX552" s="191"/>
      <c r="CY552" s="191"/>
      <c r="CZ552" s="191"/>
      <c r="DA552" s="191"/>
      <c r="DB552" s="191"/>
      <c r="DC552" s="191"/>
      <c r="DD552" s="191"/>
      <c r="DE552" s="191"/>
      <c r="DF552" s="191"/>
      <c r="DG552" s="191"/>
      <c r="DH552" s="191"/>
      <c r="DI552" s="191"/>
      <c r="DJ552" s="191"/>
      <c r="DK552" s="191"/>
      <c r="DL552" s="191"/>
      <c r="DM552" s="191"/>
      <c r="DN552" s="191"/>
      <c r="DO552" s="191"/>
      <c r="DP552" s="191"/>
      <c r="DQ552" s="191"/>
      <c r="DR552" s="191"/>
      <c r="DS552" s="191"/>
      <c r="DT552" s="191"/>
      <c r="DU552" s="191"/>
      <c r="DV552" s="191"/>
      <c r="DW552" s="191"/>
      <c r="DX552" s="191"/>
      <c r="DY552" s="191"/>
      <c r="DZ552" s="191"/>
      <c r="EA552" s="191"/>
      <c r="EB552" s="191"/>
      <c r="EC552" s="191"/>
      <c r="ED552" s="191"/>
    </row>
    <row r="553" spans="1:134">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c r="BL553" s="191"/>
      <c r="BM553" s="191"/>
      <c r="BN553" s="191"/>
      <c r="BO553" s="191"/>
      <c r="BP553" s="191"/>
      <c r="BQ553" s="191"/>
      <c r="BR553" s="191"/>
      <c r="BS553" s="191"/>
      <c r="BT553" s="191"/>
      <c r="BU553" s="191"/>
      <c r="BV553" s="191"/>
      <c r="BW553" s="191"/>
      <c r="BX553" s="191"/>
      <c r="BY553" s="191"/>
      <c r="BZ553" s="191"/>
      <c r="CA553" s="191"/>
      <c r="CB553" s="191"/>
      <c r="CC553" s="191"/>
      <c r="CD553" s="191"/>
      <c r="CE553" s="191"/>
      <c r="CF553" s="191"/>
      <c r="CG553" s="191"/>
      <c r="CH553" s="191"/>
      <c r="CI553" s="191"/>
      <c r="CJ553" s="191"/>
      <c r="CK553" s="191"/>
      <c r="CL553" s="191"/>
      <c r="CM553" s="191"/>
      <c r="CN553" s="191"/>
      <c r="CO553" s="191"/>
      <c r="CP553" s="191"/>
      <c r="CQ553" s="191"/>
      <c r="CR553" s="191"/>
      <c r="CS553" s="191"/>
      <c r="CT553" s="191"/>
      <c r="CU553" s="191"/>
      <c r="CV553" s="191"/>
      <c r="CW553" s="191"/>
      <c r="CX553" s="191"/>
      <c r="CY553" s="191"/>
      <c r="CZ553" s="191"/>
      <c r="DA553" s="191"/>
      <c r="DB553" s="191"/>
      <c r="DC553" s="191"/>
      <c r="DD553" s="191"/>
      <c r="DE553" s="191"/>
      <c r="DF553" s="191"/>
      <c r="DG553" s="191"/>
      <c r="DH553" s="191"/>
      <c r="DI553" s="191"/>
      <c r="DJ553" s="191"/>
      <c r="DK553" s="191"/>
      <c r="DL553" s="191"/>
      <c r="DM553" s="191"/>
      <c r="DN553" s="191"/>
      <c r="DO553" s="191"/>
      <c r="DP553" s="191"/>
      <c r="DQ553" s="191"/>
      <c r="DR553" s="191"/>
      <c r="DS553" s="191"/>
      <c r="DT553" s="191"/>
      <c r="DU553" s="191"/>
      <c r="DV553" s="191"/>
      <c r="DW553" s="191"/>
      <c r="DX553" s="191"/>
      <c r="DY553" s="191"/>
      <c r="DZ553" s="191"/>
      <c r="EA553" s="191"/>
      <c r="EB553" s="191"/>
      <c r="EC553" s="191"/>
      <c r="ED553" s="191"/>
    </row>
    <row r="554" spans="1:134">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c r="BL554" s="191"/>
      <c r="BM554" s="191"/>
      <c r="BN554" s="191"/>
      <c r="BO554" s="191"/>
      <c r="BP554" s="191"/>
      <c r="BQ554" s="191"/>
      <c r="BR554" s="191"/>
      <c r="BS554" s="191"/>
      <c r="BT554" s="191"/>
      <c r="BU554" s="191"/>
      <c r="BV554" s="191"/>
      <c r="BW554" s="191"/>
      <c r="BX554" s="191"/>
      <c r="BY554" s="191"/>
      <c r="BZ554" s="191"/>
      <c r="CA554" s="191"/>
      <c r="CB554" s="191"/>
      <c r="CC554" s="191"/>
      <c r="CD554" s="191"/>
      <c r="CE554" s="191"/>
      <c r="CF554" s="191"/>
      <c r="CG554" s="191"/>
      <c r="CH554" s="191"/>
      <c r="CI554" s="191"/>
      <c r="CJ554" s="191"/>
      <c r="CK554" s="191"/>
      <c r="CL554" s="191"/>
      <c r="CM554" s="191"/>
      <c r="CN554" s="191"/>
      <c r="CO554" s="191"/>
      <c r="CP554" s="191"/>
      <c r="CQ554" s="191"/>
      <c r="CR554" s="191"/>
      <c r="CS554" s="191"/>
      <c r="CT554" s="191"/>
      <c r="CU554" s="191"/>
      <c r="CV554" s="191"/>
      <c r="CW554" s="191"/>
      <c r="CX554" s="191"/>
      <c r="CY554" s="191"/>
      <c r="CZ554" s="191"/>
      <c r="DA554" s="191"/>
      <c r="DB554" s="191"/>
      <c r="DC554" s="191"/>
      <c r="DD554" s="191"/>
      <c r="DE554" s="191"/>
      <c r="DF554" s="191"/>
      <c r="DG554" s="191"/>
      <c r="DH554" s="191"/>
      <c r="DI554" s="191"/>
      <c r="DJ554" s="191"/>
      <c r="DK554" s="191"/>
      <c r="DL554" s="191"/>
      <c r="DM554" s="191"/>
      <c r="DN554" s="191"/>
      <c r="DO554" s="191"/>
      <c r="DP554" s="191"/>
      <c r="DQ554" s="191"/>
      <c r="DR554" s="191"/>
      <c r="DS554" s="191"/>
      <c r="DT554" s="191"/>
      <c r="DU554" s="191"/>
      <c r="DV554" s="191"/>
      <c r="DW554" s="191"/>
      <c r="DX554" s="191"/>
      <c r="DY554" s="191"/>
      <c r="DZ554" s="191"/>
      <c r="EA554" s="191"/>
      <c r="EB554" s="191"/>
      <c r="EC554" s="191"/>
      <c r="ED554" s="191"/>
    </row>
    <row r="555" spans="1:134">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c r="BL555" s="191"/>
      <c r="BM555" s="191"/>
      <c r="BN555" s="191"/>
      <c r="BO555" s="191"/>
      <c r="BP555" s="191"/>
      <c r="BQ555" s="191"/>
      <c r="BR555" s="191"/>
      <c r="BS555" s="191"/>
      <c r="BT555" s="191"/>
      <c r="BU555" s="191"/>
      <c r="BV555" s="191"/>
      <c r="BW555" s="191"/>
      <c r="BX555" s="191"/>
      <c r="BY555" s="191"/>
      <c r="BZ555" s="191"/>
      <c r="CA555" s="191"/>
      <c r="CB555" s="191"/>
      <c r="CC555" s="191"/>
      <c r="CD555" s="191"/>
      <c r="CE555" s="191"/>
      <c r="CF555" s="191"/>
      <c r="CG555" s="191"/>
      <c r="CH555" s="191"/>
      <c r="CI555" s="191"/>
      <c r="CJ555" s="191"/>
      <c r="CK555" s="191"/>
      <c r="CL555" s="191"/>
      <c r="CM555" s="191"/>
      <c r="CN555" s="191"/>
      <c r="CO555" s="191"/>
      <c r="CP555" s="191"/>
      <c r="CQ555" s="191"/>
      <c r="CR555" s="191"/>
      <c r="CS555" s="191"/>
      <c r="CT555" s="191"/>
      <c r="CU555" s="191"/>
      <c r="CV555" s="191"/>
      <c r="CW555" s="191"/>
      <c r="CX555" s="191"/>
      <c r="CY555" s="191"/>
      <c r="CZ555" s="191"/>
      <c r="DA555" s="191"/>
      <c r="DB555" s="191"/>
      <c r="DC555" s="191"/>
      <c r="DD555" s="191"/>
      <c r="DE555" s="191"/>
      <c r="DF555" s="191"/>
      <c r="DG555" s="191"/>
      <c r="DH555" s="191"/>
      <c r="DI555" s="191"/>
      <c r="DJ555" s="191"/>
      <c r="DK555" s="191"/>
      <c r="DL555" s="191"/>
      <c r="DM555" s="191"/>
      <c r="DN555" s="191"/>
      <c r="DO555" s="191"/>
      <c r="DP555" s="191"/>
      <c r="DQ555" s="191"/>
      <c r="DR555" s="191"/>
      <c r="DS555" s="191"/>
      <c r="DT555" s="191"/>
      <c r="DU555" s="191"/>
      <c r="DV555" s="191"/>
      <c r="DW555" s="191"/>
      <c r="DX555" s="191"/>
      <c r="DY555" s="191"/>
      <c r="DZ555" s="191"/>
      <c r="EA555" s="191"/>
      <c r="EB555" s="191"/>
      <c r="EC555" s="191"/>
      <c r="ED555" s="191"/>
    </row>
    <row r="556" spans="1:134">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c r="BL556" s="191"/>
      <c r="BM556" s="191"/>
      <c r="BN556" s="191"/>
      <c r="BO556" s="191"/>
      <c r="BP556" s="191"/>
      <c r="BQ556" s="191"/>
      <c r="BR556" s="191"/>
      <c r="BS556" s="191"/>
      <c r="BT556" s="191"/>
      <c r="BU556" s="191"/>
      <c r="BV556" s="191"/>
      <c r="BW556" s="191"/>
      <c r="BX556" s="191"/>
      <c r="BY556" s="191"/>
      <c r="BZ556" s="191"/>
      <c r="CA556" s="191"/>
      <c r="CB556" s="191"/>
      <c r="CC556" s="191"/>
      <c r="CD556" s="191"/>
      <c r="CE556" s="191"/>
      <c r="CF556" s="191"/>
      <c r="CG556" s="191"/>
      <c r="CH556" s="191"/>
      <c r="CI556" s="191"/>
      <c r="CJ556" s="191"/>
      <c r="CK556" s="191"/>
      <c r="CL556" s="191"/>
      <c r="CM556" s="191"/>
      <c r="CN556" s="191"/>
      <c r="CO556" s="191"/>
      <c r="CP556" s="191"/>
      <c r="CQ556" s="191"/>
      <c r="CR556" s="191"/>
      <c r="CS556" s="191"/>
      <c r="CT556" s="191"/>
      <c r="CU556" s="191"/>
      <c r="CV556" s="191"/>
      <c r="CW556" s="191"/>
      <c r="CX556" s="191"/>
      <c r="CY556" s="191"/>
      <c r="CZ556" s="191"/>
      <c r="DA556" s="191"/>
      <c r="DB556" s="191"/>
      <c r="DC556" s="191"/>
      <c r="DD556" s="191"/>
      <c r="DE556" s="191"/>
      <c r="DF556" s="191"/>
      <c r="DG556" s="191"/>
      <c r="DH556" s="191"/>
      <c r="DI556" s="191"/>
      <c r="DJ556" s="191"/>
      <c r="DK556" s="191"/>
      <c r="DL556" s="191"/>
      <c r="DM556" s="191"/>
      <c r="DN556" s="191"/>
      <c r="DO556" s="191"/>
      <c r="DP556" s="191"/>
      <c r="DQ556" s="191"/>
      <c r="DR556" s="191"/>
      <c r="DS556" s="191"/>
      <c r="DT556" s="191"/>
      <c r="DU556" s="191"/>
      <c r="DV556" s="191"/>
      <c r="DW556" s="191"/>
      <c r="DX556" s="191"/>
      <c r="DY556" s="191"/>
      <c r="DZ556" s="191"/>
      <c r="EA556" s="191"/>
      <c r="EB556" s="191"/>
      <c r="EC556" s="191"/>
      <c r="ED556" s="191"/>
    </row>
    <row r="557" spans="1:134">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c r="BL557" s="191"/>
      <c r="BM557" s="191"/>
      <c r="BN557" s="191"/>
      <c r="BO557" s="191"/>
      <c r="BP557" s="191"/>
      <c r="BQ557" s="191"/>
      <c r="BR557" s="191"/>
      <c r="BS557" s="191"/>
      <c r="BT557" s="191"/>
      <c r="BU557" s="191"/>
      <c r="BV557" s="191"/>
      <c r="BW557" s="191"/>
      <c r="BX557" s="191"/>
      <c r="BY557" s="191"/>
      <c r="BZ557" s="191"/>
      <c r="CA557" s="191"/>
      <c r="CB557" s="191"/>
      <c r="CC557" s="191"/>
      <c r="CD557" s="191"/>
      <c r="CE557" s="191"/>
      <c r="CF557" s="191"/>
      <c r="CG557" s="191"/>
      <c r="CH557" s="191"/>
      <c r="CI557" s="191"/>
      <c r="CJ557" s="191"/>
      <c r="CK557" s="191"/>
      <c r="CL557" s="191"/>
      <c r="CM557" s="191"/>
      <c r="CN557" s="191"/>
      <c r="CO557" s="191"/>
      <c r="CP557" s="191"/>
      <c r="CQ557" s="191"/>
      <c r="CR557" s="191"/>
      <c r="CS557" s="191"/>
      <c r="CT557" s="191"/>
      <c r="CU557" s="191"/>
      <c r="CV557" s="191"/>
      <c r="CW557" s="191"/>
      <c r="CX557" s="191"/>
      <c r="CY557" s="191"/>
      <c r="CZ557" s="191"/>
      <c r="DA557" s="191"/>
      <c r="DB557" s="191"/>
      <c r="DC557" s="191"/>
      <c r="DD557" s="191"/>
      <c r="DE557" s="191"/>
      <c r="DF557" s="191"/>
      <c r="DG557" s="191"/>
      <c r="DH557" s="191"/>
      <c r="DI557" s="191"/>
      <c r="DJ557" s="191"/>
      <c r="DK557" s="191"/>
      <c r="DL557" s="191"/>
      <c r="DM557" s="191"/>
      <c r="DN557" s="191"/>
      <c r="DO557" s="191"/>
      <c r="DP557" s="191"/>
      <c r="DQ557" s="191"/>
      <c r="DR557" s="191"/>
      <c r="DS557" s="191"/>
      <c r="DT557" s="191"/>
      <c r="DU557" s="191"/>
      <c r="DV557" s="191"/>
      <c r="DW557" s="191"/>
      <c r="DX557" s="191"/>
      <c r="DY557" s="191"/>
      <c r="DZ557" s="191"/>
      <c r="EA557" s="191"/>
      <c r="EB557" s="191"/>
      <c r="EC557" s="191"/>
      <c r="ED557" s="191"/>
    </row>
    <row r="558" spans="1:134">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c r="BL558" s="191"/>
      <c r="BM558" s="191"/>
      <c r="BN558" s="191"/>
      <c r="BO558" s="191"/>
      <c r="BP558" s="191"/>
      <c r="BQ558" s="191"/>
      <c r="BR558" s="191"/>
      <c r="BS558" s="191"/>
      <c r="BT558" s="191"/>
      <c r="BU558" s="191"/>
      <c r="BV558" s="191"/>
      <c r="BW558" s="191"/>
      <c r="BX558" s="191"/>
      <c r="BY558" s="191"/>
      <c r="BZ558" s="191"/>
      <c r="CA558" s="191"/>
      <c r="CB558" s="191"/>
      <c r="CC558" s="191"/>
      <c r="CD558" s="191"/>
      <c r="CE558" s="191"/>
      <c r="CF558" s="191"/>
      <c r="CG558" s="191"/>
      <c r="CH558" s="191"/>
      <c r="CI558" s="191"/>
      <c r="CJ558" s="191"/>
      <c r="CK558" s="191"/>
      <c r="CL558" s="191"/>
      <c r="CM558" s="191"/>
      <c r="CN558" s="191"/>
      <c r="CO558" s="191"/>
      <c r="CP558" s="191"/>
      <c r="CQ558" s="191"/>
      <c r="CR558" s="191"/>
      <c r="CS558" s="191"/>
      <c r="CT558" s="191"/>
      <c r="CU558" s="191"/>
      <c r="CV558" s="191"/>
      <c r="CW558" s="191"/>
      <c r="CX558" s="191"/>
      <c r="CY558" s="191"/>
      <c r="CZ558" s="191"/>
      <c r="DA558" s="191"/>
      <c r="DB558" s="191"/>
      <c r="DC558" s="191"/>
      <c r="DD558" s="191"/>
      <c r="DE558" s="191"/>
      <c r="DF558" s="191"/>
      <c r="DG558" s="191"/>
      <c r="DH558" s="191"/>
      <c r="DI558" s="191"/>
      <c r="DJ558" s="191"/>
      <c r="DK558" s="191"/>
      <c r="DL558" s="191"/>
      <c r="DM558" s="191"/>
      <c r="DN558" s="191"/>
      <c r="DO558" s="191"/>
      <c r="DP558" s="191"/>
      <c r="DQ558" s="191"/>
      <c r="DR558" s="191"/>
      <c r="DS558" s="191"/>
      <c r="DT558" s="191"/>
      <c r="DU558" s="191"/>
      <c r="DV558" s="191"/>
      <c r="DW558" s="191"/>
      <c r="DX558" s="191"/>
      <c r="DY558" s="191"/>
      <c r="DZ558" s="191"/>
      <c r="EA558" s="191"/>
      <c r="EB558" s="191"/>
      <c r="EC558" s="191"/>
      <c r="ED558" s="191"/>
    </row>
    <row r="559" spans="1:134">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c r="BL559" s="191"/>
      <c r="BM559" s="191"/>
      <c r="BN559" s="191"/>
      <c r="BO559" s="191"/>
      <c r="BP559" s="191"/>
      <c r="BQ559" s="191"/>
      <c r="BR559" s="191"/>
      <c r="BS559" s="191"/>
      <c r="BT559" s="191"/>
      <c r="BU559" s="191"/>
      <c r="BV559" s="191"/>
      <c r="BW559" s="191"/>
      <c r="BX559" s="191"/>
      <c r="BY559" s="191"/>
      <c r="BZ559" s="191"/>
      <c r="CA559" s="191"/>
      <c r="CB559" s="191"/>
      <c r="CC559" s="191"/>
      <c r="CD559" s="191"/>
      <c r="CE559" s="191"/>
      <c r="CF559" s="191"/>
      <c r="CG559" s="191"/>
      <c r="CH559" s="191"/>
      <c r="CI559" s="191"/>
      <c r="CJ559" s="191"/>
      <c r="CK559" s="191"/>
      <c r="CL559" s="191"/>
      <c r="CM559" s="191"/>
      <c r="CN559" s="191"/>
      <c r="CO559" s="191"/>
      <c r="CP559" s="191"/>
      <c r="CQ559" s="191"/>
      <c r="CR559" s="191"/>
      <c r="CS559" s="191"/>
      <c r="CT559" s="191"/>
      <c r="CU559" s="191"/>
      <c r="CV559" s="191"/>
      <c r="CW559" s="191"/>
      <c r="CX559" s="191"/>
      <c r="CY559" s="191"/>
      <c r="CZ559" s="191"/>
      <c r="DA559" s="191"/>
      <c r="DB559" s="191"/>
      <c r="DC559" s="191"/>
      <c r="DD559" s="191"/>
      <c r="DE559" s="191"/>
      <c r="DF559" s="191"/>
      <c r="DG559" s="191"/>
      <c r="DH559" s="191"/>
      <c r="DI559" s="191"/>
      <c r="DJ559" s="191"/>
      <c r="DK559" s="191"/>
      <c r="DL559" s="191"/>
      <c r="DM559" s="191"/>
      <c r="DN559" s="191"/>
      <c r="DO559" s="191"/>
      <c r="DP559" s="191"/>
      <c r="DQ559" s="191"/>
      <c r="DR559" s="191"/>
      <c r="DS559" s="191"/>
      <c r="DT559" s="191"/>
      <c r="DU559" s="191"/>
      <c r="DV559" s="191"/>
      <c r="DW559" s="191"/>
      <c r="DX559" s="191"/>
      <c r="DY559" s="191"/>
      <c r="DZ559" s="191"/>
      <c r="EA559" s="191"/>
      <c r="EB559" s="191"/>
      <c r="EC559" s="191"/>
      <c r="ED559" s="191"/>
    </row>
    <row r="560" spans="1:134">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c r="BL560" s="191"/>
      <c r="BM560" s="191"/>
      <c r="BN560" s="191"/>
      <c r="BO560" s="191"/>
      <c r="BP560" s="191"/>
      <c r="BQ560" s="191"/>
      <c r="BR560" s="191"/>
      <c r="BS560" s="191"/>
      <c r="BT560" s="191"/>
      <c r="BU560" s="191"/>
      <c r="BV560" s="191"/>
      <c r="BW560" s="191"/>
      <c r="BX560" s="191"/>
      <c r="BY560" s="191"/>
      <c r="BZ560" s="191"/>
      <c r="CA560" s="191"/>
      <c r="CB560" s="191"/>
      <c r="CC560" s="191"/>
      <c r="CD560" s="191"/>
      <c r="CE560" s="191"/>
      <c r="CF560" s="191"/>
      <c r="CG560" s="191"/>
      <c r="CH560" s="191"/>
      <c r="CI560" s="191"/>
      <c r="CJ560" s="191"/>
      <c r="CK560" s="191"/>
      <c r="CL560" s="191"/>
      <c r="CM560" s="191"/>
      <c r="CN560" s="191"/>
      <c r="CO560" s="191"/>
      <c r="CP560" s="191"/>
      <c r="CQ560" s="191"/>
      <c r="CR560" s="191"/>
      <c r="CS560" s="191"/>
      <c r="CT560" s="191"/>
      <c r="CU560" s="191"/>
      <c r="CV560" s="191"/>
      <c r="CW560" s="191"/>
      <c r="CX560" s="191"/>
      <c r="CY560" s="191"/>
      <c r="CZ560" s="191"/>
      <c r="DA560" s="191"/>
      <c r="DB560" s="191"/>
      <c r="DC560" s="191"/>
      <c r="DD560" s="191"/>
      <c r="DE560" s="191"/>
      <c r="DF560" s="191"/>
      <c r="DG560" s="191"/>
      <c r="DH560" s="191"/>
      <c r="DI560" s="191"/>
      <c r="DJ560" s="191"/>
      <c r="DK560" s="191"/>
      <c r="DL560" s="191"/>
      <c r="DM560" s="191"/>
      <c r="DN560" s="191"/>
      <c r="DO560" s="191"/>
      <c r="DP560" s="191"/>
      <c r="DQ560" s="191"/>
      <c r="DR560" s="191"/>
      <c r="DS560" s="191"/>
      <c r="DT560" s="191"/>
      <c r="DU560" s="191"/>
      <c r="DV560" s="191"/>
      <c r="DW560" s="191"/>
      <c r="DX560" s="191"/>
      <c r="DY560" s="191"/>
      <c r="DZ560" s="191"/>
      <c r="EA560" s="191"/>
      <c r="EB560" s="191"/>
      <c r="EC560" s="191"/>
      <c r="ED560" s="191"/>
    </row>
    <row r="561" spans="1:134">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c r="BL561" s="191"/>
      <c r="BM561" s="191"/>
      <c r="BN561" s="191"/>
      <c r="BO561" s="191"/>
      <c r="BP561" s="191"/>
      <c r="BQ561" s="191"/>
      <c r="BR561" s="191"/>
      <c r="BS561" s="191"/>
      <c r="BT561" s="191"/>
      <c r="BU561" s="191"/>
      <c r="BV561" s="191"/>
      <c r="BW561" s="191"/>
      <c r="BX561" s="191"/>
      <c r="BY561" s="191"/>
      <c r="BZ561" s="191"/>
      <c r="CA561" s="191"/>
      <c r="CB561" s="191"/>
      <c r="CC561" s="191"/>
      <c r="CD561" s="191"/>
      <c r="CE561" s="191"/>
      <c r="CF561" s="191"/>
      <c r="CG561" s="191"/>
      <c r="CH561" s="191"/>
      <c r="CI561" s="191"/>
      <c r="CJ561" s="191"/>
      <c r="CK561" s="191"/>
      <c r="CL561" s="191"/>
      <c r="CM561" s="191"/>
      <c r="CN561" s="191"/>
      <c r="CO561" s="191"/>
      <c r="CP561" s="191"/>
      <c r="CQ561" s="191"/>
      <c r="CR561" s="191"/>
      <c r="CS561" s="191"/>
      <c r="CT561" s="191"/>
      <c r="CU561" s="191"/>
      <c r="CV561" s="191"/>
      <c r="CW561" s="191"/>
      <c r="CX561" s="191"/>
      <c r="CY561" s="191"/>
      <c r="CZ561" s="191"/>
      <c r="DA561" s="191"/>
      <c r="DB561" s="191"/>
      <c r="DC561" s="191"/>
      <c r="DD561" s="191"/>
      <c r="DE561" s="191"/>
      <c r="DF561" s="191"/>
      <c r="DG561" s="191"/>
      <c r="DH561" s="191"/>
      <c r="DI561" s="191"/>
      <c r="DJ561" s="191"/>
      <c r="DK561" s="191"/>
      <c r="DL561" s="191"/>
      <c r="DM561" s="191"/>
      <c r="DN561" s="191"/>
      <c r="DO561" s="191"/>
      <c r="DP561" s="191"/>
      <c r="DQ561" s="191"/>
      <c r="DR561" s="191"/>
      <c r="DS561" s="191"/>
      <c r="DT561" s="191"/>
      <c r="DU561" s="191"/>
      <c r="DV561" s="191"/>
      <c r="DW561" s="191"/>
      <c r="DX561" s="191"/>
      <c r="DY561" s="191"/>
      <c r="DZ561" s="191"/>
      <c r="EA561" s="191"/>
      <c r="EB561" s="191"/>
      <c r="EC561" s="191"/>
      <c r="ED561" s="191"/>
    </row>
    <row r="562" spans="1:134">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c r="BL562" s="191"/>
      <c r="BM562" s="191"/>
      <c r="BN562" s="191"/>
      <c r="BO562" s="191"/>
      <c r="BP562" s="191"/>
      <c r="BQ562" s="191"/>
      <c r="BR562" s="191"/>
      <c r="BS562" s="191"/>
      <c r="BT562" s="191"/>
      <c r="BU562" s="191"/>
      <c r="BV562" s="191"/>
      <c r="BW562" s="191"/>
      <c r="BX562" s="191"/>
      <c r="BY562" s="191"/>
      <c r="BZ562" s="191"/>
      <c r="CA562" s="191"/>
      <c r="CB562" s="191"/>
      <c r="CC562" s="191"/>
      <c r="CD562" s="191"/>
      <c r="CE562" s="191"/>
      <c r="CF562" s="191"/>
      <c r="CG562" s="191"/>
      <c r="CH562" s="191"/>
      <c r="CI562" s="191"/>
      <c r="CJ562" s="191"/>
      <c r="CK562" s="191"/>
      <c r="CL562" s="191"/>
      <c r="CM562" s="191"/>
      <c r="CN562" s="191"/>
      <c r="CO562" s="191"/>
      <c r="CP562" s="191"/>
      <c r="CQ562" s="191"/>
      <c r="CR562" s="191"/>
      <c r="CS562" s="191"/>
      <c r="CT562" s="191"/>
      <c r="CU562" s="191"/>
      <c r="CV562" s="191"/>
      <c r="CW562" s="191"/>
      <c r="CX562" s="191"/>
      <c r="CY562" s="191"/>
      <c r="CZ562" s="191"/>
      <c r="DA562" s="191"/>
      <c r="DB562" s="191"/>
      <c r="DC562" s="191"/>
      <c r="DD562" s="191"/>
      <c r="DE562" s="191"/>
      <c r="DF562" s="191"/>
      <c r="DG562" s="191"/>
      <c r="DH562" s="191"/>
      <c r="DI562" s="191"/>
      <c r="DJ562" s="191"/>
      <c r="DK562" s="191"/>
      <c r="DL562" s="191"/>
      <c r="DM562" s="191"/>
      <c r="DN562" s="191"/>
      <c r="DO562" s="191"/>
      <c r="DP562" s="191"/>
      <c r="DQ562" s="191"/>
      <c r="DR562" s="191"/>
      <c r="DS562" s="191"/>
      <c r="DT562" s="191"/>
      <c r="DU562" s="191"/>
      <c r="DV562" s="191"/>
      <c r="DW562" s="191"/>
      <c r="DX562" s="191"/>
      <c r="DY562" s="191"/>
      <c r="DZ562" s="191"/>
      <c r="EA562" s="191"/>
      <c r="EB562" s="191"/>
      <c r="EC562" s="191"/>
      <c r="ED562" s="191"/>
    </row>
    <row r="563" spans="1:134">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c r="BL563" s="191"/>
      <c r="BM563" s="191"/>
      <c r="BN563" s="191"/>
      <c r="BO563" s="191"/>
      <c r="BP563" s="191"/>
      <c r="BQ563" s="191"/>
      <c r="BR563" s="191"/>
      <c r="BS563" s="191"/>
      <c r="BT563" s="191"/>
      <c r="BU563" s="191"/>
      <c r="BV563" s="191"/>
      <c r="BW563" s="191"/>
      <c r="BX563" s="191"/>
      <c r="BY563" s="191"/>
      <c r="BZ563" s="191"/>
      <c r="CA563" s="191"/>
      <c r="CB563" s="191"/>
      <c r="CC563" s="191"/>
      <c r="CD563" s="191"/>
      <c r="CE563" s="191"/>
      <c r="CF563" s="191"/>
      <c r="CG563" s="191"/>
      <c r="CH563" s="191"/>
      <c r="CI563" s="191"/>
      <c r="CJ563" s="191"/>
      <c r="CK563" s="191"/>
      <c r="CL563" s="191"/>
      <c r="CM563" s="191"/>
      <c r="CN563" s="191"/>
      <c r="CO563" s="191"/>
      <c r="CP563" s="191"/>
      <c r="CQ563" s="191"/>
      <c r="CR563" s="191"/>
      <c r="CS563" s="191"/>
      <c r="CT563" s="191"/>
      <c r="CU563" s="191"/>
      <c r="CV563" s="191"/>
      <c r="CW563" s="191"/>
      <c r="CX563" s="191"/>
      <c r="CY563" s="191"/>
      <c r="CZ563" s="191"/>
      <c r="DA563" s="191"/>
      <c r="DB563" s="191"/>
      <c r="DC563" s="191"/>
      <c r="DD563" s="191"/>
      <c r="DE563" s="191"/>
      <c r="DF563" s="191"/>
      <c r="DG563" s="191"/>
      <c r="DH563" s="191"/>
      <c r="DI563" s="191"/>
      <c r="DJ563" s="191"/>
      <c r="DK563" s="191"/>
      <c r="DL563" s="191"/>
      <c r="DM563" s="191"/>
      <c r="DN563" s="191"/>
      <c r="DO563" s="191"/>
      <c r="DP563" s="191"/>
      <c r="DQ563" s="191"/>
      <c r="DR563" s="191"/>
      <c r="DS563" s="191"/>
      <c r="DT563" s="191"/>
      <c r="DU563" s="191"/>
      <c r="DV563" s="191"/>
      <c r="DW563" s="191"/>
      <c r="DX563" s="191"/>
      <c r="DY563" s="191"/>
      <c r="DZ563" s="191"/>
      <c r="EA563" s="191"/>
      <c r="EB563" s="191"/>
      <c r="EC563" s="191"/>
      <c r="ED563" s="191"/>
    </row>
    <row r="564" spans="1:134">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c r="BL564" s="191"/>
      <c r="BM564" s="191"/>
      <c r="BN564" s="191"/>
      <c r="BO564" s="191"/>
      <c r="BP564" s="191"/>
      <c r="BQ564" s="191"/>
      <c r="BR564" s="191"/>
      <c r="BS564" s="191"/>
      <c r="BT564" s="191"/>
      <c r="BU564" s="191"/>
      <c r="BV564" s="191"/>
      <c r="BW564" s="191"/>
      <c r="BX564" s="191"/>
      <c r="BY564" s="191"/>
      <c r="BZ564" s="191"/>
      <c r="CA564" s="191"/>
      <c r="CB564" s="191"/>
      <c r="CC564" s="191"/>
      <c r="CD564" s="191"/>
      <c r="CE564" s="191"/>
      <c r="CF564" s="191"/>
      <c r="CG564" s="191"/>
      <c r="CH564" s="191"/>
      <c r="CI564" s="191"/>
      <c r="CJ564" s="191"/>
      <c r="CK564" s="191"/>
      <c r="CL564" s="191"/>
      <c r="CM564" s="191"/>
      <c r="CN564" s="191"/>
      <c r="CO564" s="191"/>
      <c r="CP564" s="191"/>
      <c r="CQ564" s="191"/>
      <c r="CR564" s="191"/>
      <c r="CS564" s="191"/>
      <c r="CT564" s="191"/>
      <c r="CU564" s="191"/>
      <c r="CV564" s="191"/>
      <c r="CW564" s="191"/>
      <c r="CX564" s="191"/>
      <c r="CY564" s="191"/>
      <c r="CZ564" s="191"/>
      <c r="DA564" s="191"/>
      <c r="DB564" s="191"/>
      <c r="DC564" s="191"/>
      <c r="DD564" s="191"/>
      <c r="DE564" s="191"/>
      <c r="DF564" s="191"/>
      <c r="DG564" s="191"/>
      <c r="DH564" s="191"/>
      <c r="DI564" s="191"/>
      <c r="DJ564" s="191"/>
      <c r="DK564" s="191"/>
      <c r="DL564" s="191"/>
      <c r="DM564" s="191"/>
      <c r="DN564" s="191"/>
      <c r="DO564" s="191"/>
      <c r="DP564" s="191"/>
      <c r="DQ564" s="191"/>
      <c r="DR564" s="191"/>
      <c r="DS564" s="191"/>
      <c r="DT564" s="191"/>
      <c r="DU564" s="191"/>
      <c r="DV564" s="191"/>
      <c r="DW564" s="191"/>
      <c r="DX564" s="191"/>
      <c r="DY564" s="191"/>
      <c r="DZ564" s="191"/>
      <c r="EA564" s="191"/>
      <c r="EB564" s="191"/>
      <c r="EC564" s="191"/>
      <c r="ED564" s="191"/>
    </row>
    <row r="565" spans="1:134">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c r="BL565" s="191"/>
      <c r="BM565" s="191"/>
      <c r="BN565" s="191"/>
      <c r="BO565" s="191"/>
      <c r="BP565" s="191"/>
      <c r="BQ565" s="191"/>
      <c r="BR565" s="191"/>
      <c r="BS565" s="191"/>
      <c r="BT565" s="191"/>
      <c r="BU565" s="191"/>
      <c r="BV565" s="191"/>
      <c r="BW565" s="191"/>
      <c r="BX565" s="191"/>
      <c r="BY565" s="191"/>
      <c r="BZ565" s="191"/>
      <c r="CA565" s="191"/>
      <c r="CB565" s="191"/>
      <c r="CC565" s="191"/>
      <c r="CD565" s="191"/>
      <c r="CE565" s="191"/>
      <c r="CF565" s="191"/>
      <c r="CG565" s="191"/>
      <c r="CH565" s="191"/>
      <c r="CI565" s="191"/>
      <c r="CJ565" s="191"/>
      <c r="CK565" s="191"/>
      <c r="CL565" s="191"/>
      <c r="CM565" s="191"/>
      <c r="CN565" s="191"/>
      <c r="CO565" s="191"/>
      <c r="CP565" s="191"/>
      <c r="CQ565" s="191"/>
      <c r="CR565" s="191"/>
      <c r="CS565" s="191"/>
      <c r="CT565" s="191"/>
      <c r="CU565" s="191"/>
      <c r="CV565" s="191"/>
      <c r="CW565" s="191"/>
      <c r="CX565" s="191"/>
      <c r="CY565" s="191"/>
      <c r="CZ565" s="191"/>
      <c r="DA565" s="191"/>
      <c r="DB565" s="191"/>
      <c r="DC565" s="191"/>
      <c r="DD565" s="191"/>
      <c r="DE565" s="191"/>
      <c r="DF565" s="191"/>
      <c r="DG565" s="191"/>
      <c r="DH565" s="191"/>
      <c r="DI565" s="191"/>
      <c r="DJ565" s="191"/>
      <c r="DK565" s="191"/>
      <c r="DL565" s="191"/>
      <c r="DM565" s="191"/>
      <c r="DN565" s="191"/>
      <c r="DO565" s="191"/>
      <c r="DP565" s="191"/>
      <c r="DQ565" s="191"/>
      <c r="DR565" s="191"/>
      <c r="DS565" s="191"/>
      <c r="DT565" s="191"/>
      <c r="DU565" s="191"/>
      <c r="DV565" s="191"/>
      <c r="DW565" s="191"/>
      <c r="DX565" s="191"/>
      <c r="DY565" s="191"/>
      <c r="DZ565" s="191"/>
      <c r="EA565" s="191"/>
      <c r="EB565" s="191"/>
      <c r="EC565" s="191"/>
      <c r="ED565" s="191"/>
    </row>
    <row r="566" spans="1:134">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c r="BL566" s="191"/>
      <c r="BM566" s="191"/>
      <c r="BN566" s="191"/>
      <c r="BO566" s="191"/>
      <c r="BP566" s="191"/>
      <c r="BQ566" s="191"/>
      <c r="BR566" s="191"/>
      <c r="BS566" s="191"/>
      <c r="BT566" s="191"/>
      <c r="BU566" s="191"/>
      <c r="BV566" s="191"/>
      <c r="BW566" s="191"/>
      <c r="BX566" s="191"/>
      <c r="BY566" s="191"/>
      <c r="BZ566" s="191"/>
      <c r="CA566" s="191"/>
      <c r="CB566" s="191"/>
      <c r="CC566" s="191"/>
      <c r="CD566" s="191"/>
      <c r="CE566" s="191"/>
      <c r="CF566" s="191"/>
      <c r="CG566" s="191"/>
      <c r="CH566" s="191"/>
      <c r="CI566" s="191"/>
      <c r="CJ566" s="191"/>
      <c r="CK566" s="191"/>
      <c r="CL566" s="191"/>
      <c r="CM566" s="191"/>
      <c r="CN566" s="191"/>
      <c r="CO566" s="191"/>
      <c r="CP566" s="191"/>
      <c r="CQ566" s="191"/>
      <c r="CR566" s="191"/>
      <c r="CS566" s="191"/>
      <c r="CT566" s="191"/>
      <c r="CU566" s="191"/>
      <c r="CV566" s="191"/>
      <c r="CW566" s="191"/>
      <c r="CX566" s="191"/>
      <c r="CY566" s="191"/>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row>
    <row r="567" spans="1:134">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c r="BL567" s="191"/>
      <c r="BM567" s="191"/>
      <c r="BN567" s="191"/>
      <c r="BO567" s="191"/>
      <c r="BP567" s="191"/>
      <c r="BQ567" s="191"/>
      <c r="BR567" s="191"/>
      <c r="BS567" s="191"/>
      <c r="BT567" s="191"/>
      <c r="BU567" s="191"/>
      <c r="BV567" s="191"/>
      <c r="BW567" s="191"/>
      <c r="BX567" s="191"/>
      <c r="BY567" s="191"/>
      <c r="BZ567" s="191"/>
      <c r="CA567" s="191"/>
      <c r="CB567" s="191"/>
      <c r="CC567" s="191"/>
      <c r="CD567" s="191"/>
      <c r="CE567" s="191"/>
      <c r="CF567" s="191"/>
      <c r="CG567" s="191"/>
      <c r="CH567" s="191"/>
      <c r="CI567" s="191"/>
      <c r="CJ567" s="191"/>
      <c r="CK567" s="191"/>
      <c r="CL567" s="191"/>
      <c r="CM567" s="191"/>
      <c r="CN567" s="191"/>
      <c r="CO567" s="191"/>
      <c r="CP567" s="191"/>
      <c r="CQ567" s="191"/>
      <c r="CR567" s="191"/>
      <c r="CS567" s="191"/>
      <c r="CT567" s="191"/>
      <c r="CU567" s="191"/>
      <c r="CV567" s="191"/>
      <c r="CW567" s="191"/>
      <c r="CX567" s="191"/>
      <c r="CY567" s="191"/>
      <c r="CZ567" s="191"/>
      <c r="DA567" s="191"/>
      <c r="DB567" s="191"/>
      <c r="DC567" s="191"/>
      <c r="DD567" s="191"/>
      <c r="DE567" s="191"/>
      <c r="DF567" s="191"/>
      <c r="DG567" s="191"/>
      <c r="DH567" s="191"/>
      <c r="DI567" s="191"/>
      <c r="DJ567" s="191"/>
      <c r="DK567" s="191"/>
      <c r="DL567" s="191"/>
      <c r="DM567" s="191"/>
      <c r="DN567" s="191"/>
      <c r="DO567" s="191"/>
      <c r="DP567" s="191"/>
      <c r="DQ567" s="191"/>
      <c r="DR567" s="191"/>
      <c r="DS567" s="191"/>
      <c r="DT567" s="191"/>
      <c r="DU567" s="191"/>
      <c r="DV567" s="191"/>
      <c r="DW567" s="191"/>
      <c r="DX567" s="191"/>
      <c r="DY567" s="191"/>
      <c r="DZ567" s="191"/>
      <c r="EA567" s="191"/>
      <c r="EB567" s="191"/>
      <c r="EC567" s="191"/>
      <c r="ED567" s="191"/>
    </row>
    <row r="568" spans="1:134">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c r="BL568" s="191"/>
      <c r="BM568" s="191"/>
      <c r="BN568" s="191"/>
      <c r="BO568" s="191"/>
      <c r="BP568" s="191"/>
      <c r="BQ568" s="191"/>
      <c r="BR568" s="191"/>
      <c r="BS568" s="191"/>
      <c r="BT568" s="191"/>
      <c r="BU568" s="191"/>
      <c r="BV568" s="191"/>
      <c r="BW568" s="191"/>
      <c r="BX568" s="191"/>
      <c r="BY568" s="191"/>
      <c r="BZ568" s="191"/>
      <c r="CA568" s="191"/>
      <c r="CB568" s="191"/>
      <c r="CC568" s="191"/>
      <c r="CD568" s="191"/>
      <c r="CE568" s="191"/>
      <c r="CF568" s="191"/>
      <c r="CG568" s="191"/>
      <c r="CH568" s="191"/>
      <c r="CI568" s="191"/>
      <c r="CJ568" s="191"/>
      <c r="CK568" s="191"/>
      <c r="CL568" s="191"/>
      <c r="CM568" s="191"/>
      <c r="CN568" s="191"/>
      <c r="CO568" s="191"/>
      <c r="CP568" s="191"/>
      <c r="CQ568" s="191"/>
      <c r="CR568" s="191"/>
      <c r="CS568" s="191"/>
      <c r="CT568" s="191"/>
      <c r="CU568" s="191"/>
      <c r="CV568" s="191"/>
      <c r="CW568" s="191"/>
      <c r="CX568" s="191"/>
      <c r="CY568" s="191"/>
      <c r="CZ568" s="191"/>
      <c r="DA568" s="191"/>
      <c r="DB568" s="191"/>
      <c r="DC568" s="191"/>
      <c r="DD568" s="191"/>
      <c r="DE568" s="191"/>
      <c r="DF568" s="191"/>
      <c r="DG568" s="191"/>
      <c r="DH568" s="191"/>
      <c r="DI568" s="191"/>
      <c r="DJ568" s="191"/>
      <c r="DK568" s="191"/>
      <c r="DL568" s="191"/>
      <c r="DM568" s="191"/>
      <c r="DN568" s="191"/>
      <c r="DO568" s="191"/>
      <c r="DP568" s="191"/>
      <c r="DQ568" s="191"/>
      <c r="DR568" s="191"/>
      <c r="DS568" s="191"/>
      <c r="DT568" s="191"/>
      <c r="DU568" s="191"/>
      <c r="DV568" s="191"/>
      <c r="DW568" s="191"/>
      <c r="DX568" s="191"/>
      <c r="DY568" s="191"/>
      <c r="DZ568" s="191"/>
      <c r="EA568" s="191"/>
      <c r="EB568" s="191"/>
      <c r="EC568" s="191"/>
      <c r="ED568" s="191"/>
    </row>
    <row r="569" spans="1:134">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c r="BL569" s="191"/>
      <c r="BM569" s="191"/>
      <c r="BN569" s="191"/>
      <c r="BO569" s="191"/>
      <c r="BP569" s="191"/>
      <c r="BQ569" s="191"/>
      <c r="BR569" s="191"/>
      <c r="BS569" s="191"/>
      <c r="BT569" s="191"/>
      <c r="BU569" s="191"/>
      <c r="BV569" s="191"/>
      <c r="BW569" s="191"/>
      <c r="BX569" s="191"/>
      <c r="BY569" s="191"/>
      <c r="BZ569" s="191"/>
      <c r="CA569" s="191"/>
      <c r="CB569" s="191"/>
      <c r="CC569" s="191"/>
      <c r="CD569" s="191"/>
      <c r="CE569" s="191"/>
      <c r="CF569" s="191"/>
      <c r="CG569" s="191"/>
      <c r="CH569" s="191"/>
      <c r="CI569" s="191"/>
      <c r="CJ569" s="191"/>
      <c r="CK569" s="191"/>
      <c r="CL569" s="191"/>
      <c r="CM569" s="191"/>
      <c r="CN569" s="191"/>
      <c r="CO569" s="191"/>
      <c r="CP569" s="191"/>
      <c r="CQ569" s="191"/>
      <c r="CR569" s="191"/>
      <c r="CS569" s="191"/>
      <c r="CT569" s="191"/>
      <c r="CU569" s="191"/>
      <c r="CV569" s="191"/>
      <c r="CW569" s="191"/>
      <c r="CX569" s="191"/>
      <c r="CY569" s="191"/>
      <c r="CZ569" s="191"/>
      <c r="DA569" s="191"/>
      <c r="DB569" s="191"/>
      <c r="DC569" s="191"/>
      <c r="DD569" s="191"/>
      <c r="DE569" s="191"/>
      <c r="DF569" s="191"/>
      <c r="DG569" s="191"/>
      <c r="DH569" s="191"/>
      <c r="DI569" s="191"/>
      <c r="DJ569" s="191"/>
      <c r="DK569" s="191"/>
      <c r="DL569" s="191"/>
      <c r="DM569" s="191"/>
      <c r="DN569" s="191"/>
      <c r="DO569" s="191"/>
      <c r="DP569" s="191"/>
      <c r="DQ569" s="191"/>
      <c r="DR569" s="191"/>
      <c r="DS569" s="191"/>
      <c r="DT569" s="191"/>
      <c r="DU569" s="191"/>
      <c r="DV569" s="191"/>
      <c r="DW569" s="191"/>
      <c r="DX569" s="191"/>
      <c r="DY569" s="191"/>
      <c r="DZ569" s="191"/>
      <c r="EA569" s="191"/>
      <c r="EB569" s="191"/>
      <c r="EC569" s="191"/>
      <c r="ED569" s="191"/>
    </row>
    <row r="570" spans="1:134">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c r="BL570" s="191"/>
      <c r="BM570" s="191"/>
      <c r="BN570" s="191"/>
      <c r="BO570" s="191"/>
      <c r="BP570" s="191"/>
      <c r="BQ570" s="191"/>
      <c r="BR570" s="191"/>
      <c r="BS570" s="191"/>
      <c r="BT570" s="191"/>
      <c r="BU570" s="191"/>
      <c r="BV570" s="191"/>
      <c r="BW570" s="191"/>
      <c r="BX570" s="191"/>
      <c r="BY570" s="191"/>
      <c r="BZ570" s="191"/>
      <c r="CA570" s="191"/>
      <c r="CB570" s="191"/>
      <c r="CC570" s="191"/>
      <c r="CD570" s="191"/>
      <c r="CE570" s="191"/>
      <c r="CF570" s="191"/>
      <c r="CG570" s="191"/>
      <c r="CH570" s="191"/>
      <c r="CI570" s="191"/>
      <c r="CJ570" s="191"/>
      <c r="CK570" s="191"/>
      <c r="CL570" s="191"/>
      <c r="CM570" s="191"/>
      <c r="CN570" s="191"/>
      <c r="CO570" s="191"/>
      <c r="CP570" s="191"/>
      <c r="CQ570" s="191"/>
      <c r="CR570" s="191"/>
      <c r="CS570" s="191"/>
      <c r="CT570" s="191"/>
      <c r="CU570" s="191"/>
      <c r="CV570" s="191"/>
      <c r="CW570" s="191"/>
      <c r="CX570" s="191"/>
      <c r="CY570" s="191"/>
      <c r="CZ570" s="191"/>
      <c r="DA570" s="191"/>
      <c r="DB570" s="191"/>
      <c r="DC570" s="191"/>
      <c r="DD570" s="191"/>
      <c r="DE570" s="191"/>
      <c r="DF570" s="191"/>
      <c r="DG570" s="191"/>
      <c r="DH570" s="191"/>
      <c r="DI570" s="191"/>
      <c r="DJ570" s="191"/>
      <c r="DK570" s="191"/>
      <c r="DL570" s="191"/>
      <c r="DM570" s="191"/>
      <c r="DN570" s="191"/>
      <c r="DO570" s="191"/>
      <c r="DP570" s="191"/>
      <c r="DQ570" s="191"/>
      <c r="DR570" s="191"/>
      <c r="DS570" s="191"/>
      <c r="DT570" s="191"/>
      <c r="DU570" s="191"/>
      <c r="DV570" s="191"/>
      <c r="DW570" s="191"/>
      <c r="DX570" s="191"/>
      <c r="DY570" s="191"/>
      <c r="DZ570" s="191"/>
      <c r="EA570" s="191"/>
      <c r="EB570" s="191"/>
      <c r="EC570" s="191"/>
      <c r="ED570" s="191"/>
    </row>
    <row r="571" spans="1:134">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c r="BL571" s="191"/>
      <c r="BM571" s="191"/>
      <c r="BN571" s="191"/>
      <c r="BO571" s="191"/>
      <c r="BP571" s="191"/>
      <c r="BQ571" s="191"/>
      <c r="BR571" s="191"/>
      <c r="BS571" s="191"/>
      <c r="BT571" s="191"/>
      <c r="BU571" s="191"/>
      <c r="BV571" s="191"/>
      <c r="BW571" s="191"/>
      <c r="BX571" s="191"/>
      <c r="BY571" s="191"/>
      <c r="BZ571" s="191"/>
      <c r="CA571" s="191"/>
      <c r="CB571" s="191"/>
      <c r="CC571" s="191"/>
      <c r="CD571" s="191"/>
      <c r="CE571" s="191"/>
      <c r="CF571" s="191"/>
      <c r="CG571" s="191"/>
      <c r="CH571" s="191"/>
      <c r="CI571" s="191"/>
      <c r="CJ571" s="191"/>
      <c r="CK571" s="191"/>
      <c r="CL571" s="191"/>
      <c r="CM571" s="191"/>
      <c r="CN571" s="191"/>
      <c r="CO571" s="191"/>
      <c r="CP571" s="191"/>
      <c r="CQ571" s="191"/>
      <c r="CR571" s="191"/>
      <c r="CS571" s="191"/>
      <c r="CT571" s="191"/>
      <c r="CU571" s="191"/>
      <c r="CV571" s="191"/>
      <c r="CW571" s="191"/>
      <c r="CX571" s="191"/>
      <c r="CY571" s="191"/>
      <c r="CZ571" s="191"/>
      <c r="DA571" s="191"/>
      <c r="DB571" s="191"/>
      <c r="DC571" s="191"/>
      <c r="DD571" s="191"/>
      <c r="DE571" s="191"/>
      <c r="DF571" s="191"/>
      <c r="DG571" s="191"/>
      <c r="DH571" s="191"/>
      <c r="DI571" s="191"/>
      <c r="DJ571" s="191"/>
      <c r="DK571" s="191"/>
      <c r="DL571" s="191"/>
      <c r="DM571" s="191"/>
      <c r="DN571" s="191"/>
      <c r="DO571" s="191"/>
      <c r="DP571" s="191"/>
      <c r="DQ571" s="191"/>
      <c r="DR571" s="191"/>
      <c r="DS571" s="191"/>
      <c r="DT571" s="191"/>
      <c r="DU571" s="191"/>
      <c r="DV571" s="191"/>
      <c r="DW571" s="191"/>
      <c r="DX571" s="191"/>
      <c r="DY571" s="191"/>
      <c r="DZ571" s="191"/>
      <c r="EA571" s="191"/>
      <c r="EB571" s="191"/>
      <c r="EC571" s="191"/>
      <c r="ED571" s="191"/>
    </row>
    <row r="572" spans="1:134">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c r="BL572" s="191"/>
      <c r="BM572" s="191"/>
      <c r="BN572" s="191"/>
      <c r="BO572" s="191"/>
      <c r="BP572" s="191"/>
      <c r="BQ572" s="191"/>
      <c r="BR572" s="191"/>
      <c r="BS572" s="191"/>
      <c r="BT572" s="191"/>
      <c r="BU572" s="191"/>
      <c r="BV572" s="191"/>
      <c r="BW572" s="191"/>
      <c r="BX572" s="191"/>
      <c r="BY572" s="191"/>
      <c r="BZ572" s="191"/>
      <c r="CA572" s="191"/>
      <c r="CB572" s="191"/>
      <c r="CC572" s="191"/>
      <c r="CD572" s="191"/>
      <c r="CE572" s="191"/>
      <c r="CF572" s="191"/>
      <c r="CG572" s="191"/>
      <c r="CH572" s="191"/>
      <c r="CI572" s="191"/>
      <c r="CJ572" s="191"/>
      <c r="CK572" s="191"/>
      <c r="CL572" s="191"/>
      <c r="CM572" s="191"/>
      <c r="CN572" s="191"/>
      <c r="CO572" s="191"/>
      <c r="CP572" s="191"/>
      <c r="CQ572" s="191"/>
      <c r="CR572" s="191"/>
      <c r="CS572" s="191"/>
      <c r="CT572" s="191"/>
      <c r="CU572" s="191"/>
      <c r="CV572" s="191"/>
      <c r="CW572" s="191"/>
      <c r="CX572" s="191"/>
      <c r="CY572" s="191"/>
      <c r="CZ572" s="191"/>
      <c r="DA572" s="191"/>
      <c r="DB572" s="191"/>
      <c r="DC572" s="191"/>
      <c r="DD572" s="191"/>
      <c r="DE572" s="191"/>
      <c r="DF572" s="191"/>
      <c r="DG572" s="191"/>
      <c r="DH572" s="191"/>
      <c r="DI572" s="191"/>
      <c r="DJ572" s="191"/>
      <c r="DK572" s="191"/>
      <c r="DL572" s="191"/>
      <c r="DM572" s="191"/>
      <c r="DN572" s="191"/>
      <c r="DO572" s="191"/>
      <c r="DP572" s="191"/>
      <c r="DQ572" s="191"/>
      <c r="DR572" s="191"/>
      <c r="DS572" s="191"/>
      <c r="DT572" s="191"/>
      <c r="DU572" s="191"/>
      <c r="DV572" s="191"/>
      <c r="DW572" s="191"/>
      <c r="DX572" s="191"/>
      <c r="DY572" s="191"/>
      <c r="DZ572" s="191"/>
      <c r="EA572" s="191"/>
      <c r="EB572" s="191"/>
      <c r="EC572" s="191"/>
      <c r="ED572" s="191"/>
    </row>
    <row r="573" spans="1:134">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c r="BL573" s="191"/>
      <c r="BM573" s="191"/>
      <c r="BN573" s="191"/>
      <c r="BO573" s="191"/>
      <c r="BP573" s="191"/>
      <c r="BQ573" s="191"/>
      <c r="BR573" s="191"/>
      <c r="BS573" s="191"/>
      <c r="BT573" s="191"/>
      <c r="BU573" s="191"/>
      <c r="BV573" s="191"/>
      <c r="BW573" s="191"/>
      <c r="BX573" s="191"/>
      <c r="BY573" s="191"/>
      <c r="BZ573" s="191"/>
      <c r="CA573" s="191"/>
      <c r="CB573" s="191"/>
      <c r="CC573" s="191"/>
      <c r="CD573" s="191"/>
      <c r="CE573" s="191"/>
      <c r="CF573" s="191"/>
      <c r="CG573" s="191"/>
      <c r="CH573" s="191"/>
      <c r="CI573" s="191"/>
      <c r="CJ573" s="191"/>
      <c r="CK573" s="191"/>
      <c r="CL573" s="191"/>
      <c r="CM573" s="191"/>
      <c r="CN573" s="191"/>
      <c r="CO573" s="191"/>
      <c r="CP573" s="191"/>
      <c r="CQ573" s="191"/>
      <c r="CR573" s="191"/>
      <c r="CS573" s="191"/>
      <c r="CT573" s="191"/>
      <c r="CU573" s="191"/>
      <c r="CV573" s="191"/>
      <c r="CW573" s="191"/>
      <c r="CX573" s="191"/>
      <c r="CY573" s="191"/>
      <c r="CZ573" s="191"/>
      <c r="DA573" s="191"/>
      <c r="DB573" s="191"/>
      <c r="DC573" s="191"/>
      <c r="DD573" s="191"/>
      <c r="DE573" s="191"/>
      <c r="DF573" s="191"/>
      <c r="DG573" s="191"/>
      <c r="DH573" s="191"/>
      <c r="DI573" s="191"/>
      <c r="DJ573" s="191"/>
      <c r="DK573" s="191"/>
      <c r="DL573" s="191"/>
      <c r="DM573" s="191"/>
      <c r="DN573" s="191"/>
      <c r="DO573" s="191"/>
      <c r="DP573" s="191"/>
      <c r="DQ573" s="191"/>
      <c r="DR573" s="191"/>
      <c r="DS573" s="191"/>
      <c r="DT573" s="191"/>
      <c r="DU573" s="191"/>
      <c r="DV573" s="191"/>
      <c r="DW573" s="191"/>
      <c r="DX573" s="191"/>
      <c r="DY573" s="191"/>
      <c r="DZ573" s="191"/>
      <c r="EA573" s="191"/>
      <c r="EB573" s="191"/>
      <c r="EC573" s="191"/>
      <c r="ED573" s="191"/>
    </row>
    <row r="574" spans="1:134">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c r="BL574" s="191"/>
      <c r="BM574" s="191"/>
      <c r="BN574" s="191"/>
      <c r="BO574" s="191"/>
      <c r="BP574" s="191"/>
      <c r="BQ574" s="191"/>
      <c r="BR574" s="191"/>
      <c r="BS574" s="191"/>
      <c r="BT574" s="191"/>
      <c r="BU574" s="191"/>
      <c r="BV574" s="191"/>
      <c r="BW574" s="191"/>
      <c r="BX574" s="191"/>
      <c r="BY574" s="191"/>
      <c r="BZ574" s="191"/>
      <c r="CA574" s="191"/>
      <c r="CB574" s="191"/>
      <c r="CC574" s="191"/>
      <c r="CD574" s="191"/>
      <c r="CE574" s="191"/>
      <c r="CF574" s="191"/>
      <c r="CG574" s="191"/>
      <c r="CH574" s="191"/>
      <c r="CI574" s="191"/>
      <c r="CJ574" s="191"/>
      <c r="CK574" s="191"/>
      <c r="CL574" s="191"/>
      <c r="CM574" s="191"/>
      <c r="CN574" s="191"/>
      <c r="CO574" s="191"/>
      <c r="CP574" s="191"/>
      <c r="CQ574" s="191"/>
      <c r="CR574" s="191"/>
      <c r="CS574" s="191"/>
      <c r="CT574" s="191"/>
      <c r="CU574" s="191"/>
      <c r="CV574" s="191"/>
      <c r="CW574" s="191"/>
      <c r="CX574" s="191"/>
      <c r="CY574" s="191"/>
      <c r="CZ574" s="191"/>
      <c r="DA574" s="191"/>
      <c r="DB574" s="191"/>
      <c r="DC574" s="191"/>
      <c r="DD574" s="191"/>
      <c r="DE574" s="191"/>
      <c r="DF574" s="191"/>
      <c r="DG574" s="191"/>
      <c r="DH574" s="191"/>
      <c r="DI574" s="191"/>
      <c r="DJ574" s="191"/>
      <c r="DK574" s="191"/>
      <c r="DL574" s="191"/>
      <c r="DM574" s="191"/>
      <c r="DN574" s="191"/>
      <c r="DO574" s="191"/>
      <c r="DP574" s="191"/>
      <c r="DQ574" s="191"/>
      <c r="DR574" s="191"/>
      <c r="DS574" s="191"/>
      <c r="DT574" s="191"/>
      <c r="DU574" s="191"/>
      <c r="DV574" s="191"/>
      <c r="DW574" s="191"/>
      <c r="DX574" s="191"/>
      <c r="DY574" s="191"/>
      <c r="DZ574" s="191"/>
      <c r="EA574" s="191"/>
      <c r="EB574" s="191"/>
      <c r="EC574" s="191"/>
      <c r="ED574" s="191"/>
    </row>
    <row r="575" spans="1:134">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c r="BL575" s="191"/>
      <c r="BM575" s="191"/>
      <c r="BN575" s="191"/>
      <c r="BO575" s="191"/>
      <c r="BP575" s="191"/>
      <c r="BQ575" s="191"/>
      <c r="BR575" s="191"/>
      <c r="BS575" s="191"/>
      <c r="BT575" s="191"/>
      <c r="BU575" s="191"/>
      <c r="BV575" s="191"/>
      <c r="BW575" s="191"/>
      <c r="BX575" s="191"/>
      <c r="BY575" s="191"/>
      <c r="BZ575" s="191"/>
      <c r="CA575" s="191"/>
      <c r="CB575" s="191"/>
      <c r="CC575" s="191"/>
      <c r="CD575" s="191"/>
      <c r="CE575" s="191"/>
      <c r="CF575" s="191"/>
      <c r="CG575" s="191"/>
      <c r="CH575" s="191"/>
      <c r="CI575" s="191"/>
      <c r="CJ575" s="191"/>
      <c r="CK575" s="191"/>
      <c r="CL575" s="191"/>
      <c r="CM575" s="191"/>
      <c r="CN575" s="191"/>
      <c r="CO575" s="191"/>
      <c r="CP575" s="191"/>
      <c r="CQ575" s="191"/>
      <c r="CR575" s="191"/>
      <c r="CS575" s="191"/>
      <c r="CT575" s="191"/>
      <c r="CU575" s="191"/>
      <c r="CV575" s="191"/>
      <c r="CW575" s="191"/>
      <c r="CX575" s="191"/>
      <c r="CY575" s="191"/>
      <c r="CZ575" s="191"/>
      <c r="DA575" s="191"/>
      <c r="DB575" s="191"/>
      <c r="DC575" s="191"/>
      <c r="DD575" s="191"/>
      <c r="DE575" s="191"/>
      <c r="DF575" s="191"/>
      <c r="DG575" s="191"/>
      <c r="DH575" s="191"/>
      <c r="DI575" s="191"/>
      <c r="DJ575" s="191"/>
      <c r="DK575" s="191"/>
      <c r="DL575" s="191"/>
      <c r="DM575" s="191"/>
      <c r="DN575" s="191"/>
      <c r="DO575" s="191"/>
      <c r="DP575" s="191"/>
      <c r="DQ575" s="191"/>
      <c r="DR575" s="191"/>
      <c r="DS575" s="191"/>
      <c r="DT575" s="191"/>
      <c r="DU575" s="191"/>
      <c r="DV575" s="191"/>
      <c r="DW575" s="191"/>
      <c r="DX575" s="191"/>
      <c r="DY575" s="191"/>
      <c r="DZ575" s="191"/>
      <c r="EA575" s="191"/>
      <c r="EB575" s="191"/>
      <c r="EC575" s="191"/>
      <c r="ED575" s="191"/>
    </row>
    <row r="576" spans="1:134">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c r="BL576" s="191"/>
      <c r="BM576" s="191"/>
      <c r="BN576" s="191"/>
      <c r="BO576" s="191"/>
      <c r="BP576" s="191"/>
      <c r="BQ576" s="191"/>
      <c r="BR576" s="191"/>
      <c r="BS576" s="191"/>
      <c r="BT576" s="191"/>
      <c r="BU576" s="191"/>
      <c r="BV576" s="191"/>
      <c r="BW576" s="191"/>
      <c r="BX576" s="191"/>
      <c r="BY576" s="191"/>
      <c r="BZ576" s="191"/>
      <c r="CA576" s="191"/>
      <c r="CB576" s="191"/>
      <c r="CC576" s="191"/>
      <c r="CD576" s="191"/>
      <c r="CE576" s="191"/>
      <c r="CF576" s="191"/>
      <c r="CG576" s="191"/>
      <c r="CH576" s="191"/>
      <c r="CI576" s="191"/>
      <c r="CJ576" s="191"/>
      <c r="CK576" s="191"/>
      <c r="CL576" s="191"/>
      <c r="CM576" s="191"/>
      <c r="CN576" s="191"/>
      <c r="CO576" s="191"/>
      <c r="CP576" s="191"/>
      <c r="CQ576" s="191"/>
      <c r="CR576" s="191"/>
      <c r="CS576" s="191"/>
      <c r="CT576" s="191"/>
      <c r="CU576" s="191"/>
      <c r="CV576" s="191"/>
      <c r="CW576" s="191"/>
      <c r="CX576" s="191"/>
      <c r="CY576" s="191"/>
      <c r="CZ576" s="191"/>
      <c r="DA576" s="191"/>
      <c r="DB576" s="191"/>
      <c r="DC576" s="191"/>
      <c r="DD576" s="191"/>
      <c r="DE576" s="191"/>
      <c r="DF576" s="191"/>
      <c r="DG576" s="191"/>
      <c r="DH576" s="191"/>
      <c r="DI576" s="191"/>
      <c r="DJ576" s="191"/>
      <c r="DK576" s="191"/>
      <c r="DL576" s="191"/>
      <c r="DM576" s="191"/>
      <c r="DN576" s="191"/>
      <c r="DO576" s="191"/>
      <c r="DP576" s="191"/>
      <c r="DQ576" s="191"/>
      <c r="DR576" s="191"/>
      <c r="DS576" s="191"/>
      <c r="DT576" s="191"/>
      <c r="DU576" s="191"/>
      <c r="DV576" s="191"/>
      <c r="DW576" s="191"/>
      <c r="DX576" s="191"/>
      <c r="DY576" s="191"/>
      <c r="DZ576" s="191"/>
      <c r="EA576" s="191"/>
      <c r="EB576" s="191"/>
      <c r="EC576" s="191"/>
      <c r="ED576" s="191"/>
    </row>
    <row r="577" spans="1:134">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191"/>
      <c r="CL577" s="191"/>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91"/>
      <c r="DN577" s="191"/>
      <c r="DO577" s="191"/>
      <c r="DP577" s="191"/>
      <c r="DQ577" s="191"/>
      <c r="DR577" s="191"/>
      <c r="DS577" s="191"/>
      <c r="DT577" s="191"/>
      <c r="DU577" s="191"/>
      <c r="DV577" s="191"/>
      <c r="DW577" s="191"/>
      <c r="DX577" s="191"/>
      <c r="DY577" s="191"/>
      <c r="DZ577" s="191"/>
      <c r="EA577" s="191"/>
      <c r="EB577" s="191"/>
      <c r="EC577" s="191"/>
      <c r="ED577" s="191"/>
    </row>
    <row r="578" spans="1:134">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191"/>
      <c r="CL578" s="191"/>
      <c r="CM578" s="191"/>
      <c r="CN578" s="191"/>
      <c r="CO578" s="191"/>
      <c r="CP578" s="191"/>
      <c r="CQ578" s="191"/>
      <c r="CR578" s="191"/>
      <c r="CS578" s="191"/>
      <c r="CT578" s="191"/>
      <c r="CU578" s="191"/>
      <c r="CV578" s="191"/>
      <c r="CW578" s="191"/>
      <c r="CX578" s="191"/>
      <c r="CY578" s="191"/>
      <c r="CZ578" s="191"/>
      <c r="DA578" s="191"/>
      <c r="DB578" s="191"/>
      <c r="DC578" s="191"/>
      <c r="DD578" s="191"/>
      <c r="DE578" s="191"/>
      <c r="DF578" s="191"/>
      <c r="DG578" s="191"/>
      <c r="DH578" s="191"/>
      <c r="DI578" s="191"/>
      <c r="DJ578" s="191"/>
      <c r="DK578" s="191"/>
      <c r="DL578" s="191"/>
      <c r="DM578" s="191"/>
      <c r="DN578" s="191"/>
      <c r="DO578" s="191"/>
      <c r="DP578" s="191"/>
      <c r="DQ578" s="191"/>
      <c r="DR578" s="191"/>
      <c r="DS578" s="191"/>
      <c r="DT578" s="191"/>
      <c r="DU578" s="191"/>
      <c r="DV578" s="191"/>
      <c r="DW578" s="191"/>
      <c r="DX578" s="191"/>
      <c r="DY578" s="191"/>
      <c r="DZ578" s="191"/>
      <c r="EA578" s="191"/>
      <c r="EB578" s="191"/>
      <c r="EC578" s="191"/>
      <c r="ED578" s="191"/>
    </row>
    <row r="579" spans="1:134">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c r="BL579" s="191"/>
      <c r="BM579" s="191"/>
      <c r="BN579" s="191"/>
      <c r="BO579" s="191"/>
      <c r="BP579" s="191"/>
      <c r="BQ579" s="191"/>
      <c r="BR579" s="191"/>
      <c r="BS579" s="191"/>
      <c r="BT579" s="191"/>
      <c r="BU579" s="191"/>
      <c r="BV579" s="191"/>
      <c r="BW579" s="191"/>
      <c r="BX579" s="191"/>
      <c r="BY579" s="191"/>
      <c r="BZ579" s="191"/>
      <c r="CA579" s="191"/>
      <c r="CB579" s="191"/>
      <c r="CC579" s="191"/>
      <c r="CD579" s="191"/>
      <c r="CE579" s="191"/>
      <c r="CF579" s="191"/>
      <c r="CG579" s="191"/>
      <c r="CH579" s="191"/>
      <c r="CI579" s="191"/>
      <c r="CJ579" s="191"/>
      <c r="CK579" s="191"/>
      <c r="CL579" s="191"/>
      <c r="CM579" s="191"/>
      <c r="CN579" s="191"/>
      <c r="CO579" s="191"/>
      <c r="CP579" s="191"/>
      <c r="CQ579" s="191"/>
      <c r="CR579" s="191"/>
      <c r="CS579" s="191"/>
      <c r="CT579" s="191"/>
      <c r="CU579" s="191"/>
      <c r="CV579" s="191"/>
      <c r="CW579" s="191"/>
      <c r="CX579" s="191"/>
      <c r="CY579" s="191"/>
      <c r="CZ579" s="191"/>
      <c r="DA579" s="191"/>
      <c r="DB579" s="191"/>
      <c r="DC579" s="191"/>
      <c r="DD579" s="191"/>
      <c r="DE579" s="191"/>
      <c r="DF579" s="191"/>
      <c r="DG579" s="191"/>
      <c r="DH579" s="191"/>
      <c r="DI579" s="191"/>
      <c r="DJ579" s="191"/>
      <c r="DK579" s="191"/>
      <c r="DL579" s="191"/>
      <c r="DM579" s="191"/>
      <c r="DN579" s="191"/>
      <c r="DO579" s="191"/>
      <c r="DP579" s="191"/>
      <c r="DQ579" s="191"/>
      <c r="DR579" s="191"/>
      <c r="DS579" s="191"/>
      <c r="DT579" s="191"/>
      <c r="DU579" s="191"/>
      <c r="DV579" s="191"/>
      <c r="DW579" s="191"/>
      <c r="DX579" s="191"/>
      <c r="DY579" s="191"/>
      <c r="DZ579" s="191"/>
      <c r="EA579" s="191"/>
      <c r="EB579" s="191"/>
      <c r="EC579" s="191"/>
      <c r="ED579" s="191"/>
    </row>
    <row r="580" spans="1:134">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c r="BU580" s="191"/>
      <c r="BV580" s="191"/>
      <c r="BW580" s="191"/>
      <c r="BX580" s="191"/>
      <c r="BY580" s="191"/>
      <c r="BZ580" s="191"/>
      <c r="CA580" s="191"/>
      <c r="CB580" s="191"/>
      <c r="CC580" s="191"/>
      <c r="CD580" s="191"/>
      <c r="CE580" s="191"/>
      <c r="CF580" s="191"/>
      <c r="CG580" s="191"/>
      <c r="CH580" s="191"/>
      <c r="CI580" s="191"/>
      <c r="CJ580" s="191"/>
      <c r="CK580" s="191"/>
      <c r="CL580" s="191"/>
      <c r="CM580" s="191"/>
      <c r="CN580" s="191"/>
      <c r="CO580" s="191"/>
      <c r="CP580" s="191"/>
      <c r="CQ580" s="191"/>
      <c r="CR580" s="191"/>
      <c r="CS580" s="191"/>
      <c r="CT580" s="191"/>
      <c r="CU580" s="191"/>
      <c r="CV580" s="191"/>
      <c r="CW580" s="191"/>
      <c r="CX580" s="191"/>
      <c r="CY580" s="191"/>
      <c r="CZ580" s="191"/>
      <c r="DA580" s="191"/>
      <c r="DB580" s="191"/>
      <c r="DC580" s="191"/>
      <c r="DD580" s="191"/>
      <c r="DE580" s="191"/>
      <c r="DF580" s="191"/>
      <c r="DG580" s="191"/>
      <c r="DH580" s="191"/>
      <c r="DI580" s="191"/>
      <c r="DJ580" s="191"/>
      <c r="DK580" s="191"/>
      <c r="DL580" s="191"/>
      <c r="DM580" s="191"/>
      <c r="DN580" s="191"/>
      <c r="DO580" s="191"/>
      <c r="DP580" s="191"/>
      <c r="DQ580" s="191"/>
      <c r="DR580" s="191"/>
      <c r="DS580" s="191"/>
      <c r="DT580" s="191"/>
      <c r="DU580" s="191"/>
      <c r="DV580" s="191"/>
      <c r="DW580" s="191"/>
      <c r="DX580" s="191"/>
      <c r="DY580" s="191"/>
      <c r="DZ580" s="191"/>
      <c r="EA580" s="191"/>
      <c r="EB580" s="191"/>
      <c r="EC580" s="191"/>
      <c r="ED580" s="191"/>
    </row>
    <row r="581" spans="1:134">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c r="BU581" s="191"/>
      <c r="BV581" s="191"/>
      <c r="BW581" s="191"/>
      <c r="BX581" s="191"/>
      <c r="BY581" s="191"/>
      <c r="BZ581" s="191"/>
      <c r="CA581" s="191"/>
      <c r="CB581" s="191"/>
      <c r="CC581" s="191"/>
      <c r="CD581" s="191"/>
      <c r="CE581" s="191"/>
      <c r="CF581" s="191"/>
      <c r="CG581" s="191"/>
      <c r="CH581" s="191"/>
      <c r="CI581" s="191"/>
      <c r="CJ581" s="191"/>
      <c r="CK581" s="191"/>
      <c r="CL581" s="191"/>
      <c r="CM581" s="191"/>
      <c r="CN581" s="191"/>
      <c r="CO581" s="191"/>
      <c r="CP581" s="191"/>
      <c r="CQ581" s="191"/>
      <c r="CR581" s="191"/>
      <c r="CS581" s="191"/>
      <c r="CT581" s="191"/>
      <c r="CU581" s="191"/>
      <c r="CV581" s="191"/>
      <c r="CW581" s="191"/>
      <c r="CX581" s="191"/>
      <c r="CY581" s="191"/>
      <c r="CZ581" s="191"/>
      <c r="DA581" s="191"/>
      <c r="DB581" s="191"/>
      <c r="DC581" s="191"/>
      <c r="DD581" s="191"/>
      <c r="DE581" s="191"/>
      <c r="DF581" s="191"/>
      <c r="DG581" s="191"/>
      <c r="DH581" s="191"/>
      <c r="DI581" s="191"/>
      <c r="DJ581" s="191"/>
      <c r="DK581" s="191"/>
      <c r="DL581" s="191"/>
      <c r="DM581" s="191"/>
      <c r="DN581" s="191"/>
      <c r="DO581" s="191"/>
      <c r="DP581" s="191"/>
      <c r="DQ581" s="191"/>
      <c r="DR581" s="191"/>
      <c r="DS581" s="191"/>
      <c r="DT581" s="191"/>
      <c r="DU581" s="191"/>
      <c r="DV581" s="191"/>
      <c r="DW581" s="191"/>
      <c r="DX581" s="191"/>
      <c r="DY581" s="191"/>
      <c r="DZ581" s="191"/>
      <c r="EA581" s="191"/>
      <c r="EB581" s="191"/>
      <c r="EC581" s="191"/>
      <c r="ED581" s="191"/>
    </row>
    <row r="582" spans="1:134">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c r="BU582" s="191"/>
      <c r="BV582" s="191"/>
      <c r="BW582" s="191"/>
      <c r="BX582" s="191"/>
      <c r="BY582" s="191"/>
      <c r="BZ582" s="191"/>
      <c r="CA582" s="191"/>
      <c r="CB582" s="191"/>
      <c r="CC582" s="191"/>
      <c r="CD582" s="191"/>
      <c r="CE582" s="191"/>
      <c r="CF582" s="191"/>
      <c r="CG582" s="191"/>
      <c r="CH582" s="191"/>
      <c r="CI582" s="191"/>
      <c r="CJ582" s="191"/>
      <c r="CK582" s="191"/>
      <c r="CL582" s="191"/>
      <c r="CM582" s="191"/>
      <c r="CN582" s="191"/>
      <c r="CO582" s="191"/>
      <c r="CP582" s="191"/>
      <c r="CQ582" s="191"/>
      <c r="CR582" s="191"/>
      <c r="CS582" s="191"/>
      <c r="CT582" s="191"/>
      <c r="CU582" s="191"/>
      <c r="CV582" s="191"/>
      <c r="CW582" s="191"/>
      <c r="CX582" s="191"/>
      <c r="CY582" s="191"/>
      <c r="CZ582" s="191"/>
      <c r="DA582" s="191"/>
      <c r="DB582" s="191"/>
      <c r="DC582" s="191"/>
      <c r="DD582" s="191"/>
      <c r="DE582" s="191"/>
      <c r="DF582" s="191"/>
      <c r="DG582" s="191"/>
      <c r="DH582" s="191"/>
      <c r="DI582" s="191"/>
      <c r="DJ582" s="191"/>
      <c r="DK582" s="191"/>
      <c r="DL582" s="191"/>
      <c r="DM582" s="191"/>
      <c r="DN582" s="191"/>
      <c r="DO582" s="191"/>
      <c r="DP582" s="191"/>
      <c r="DQ582" s="191"/>
      <c r="DR582" s="191"/>
      <c r="DS582" s="191"/>
      <c r="DT582" s="191"/>
      <c r="DU582" s="191"/>
      <c r="DV582" s="191"/>
      <c r="DW582" s="191"/>
      <c r="DX582" s="191"/>
      <c r="DY582" s="191"/>
      <c r="DZ582" s="191"/>
      <c r="EA582" s="191"/>
      <c r="EB582" s="191"/>
      <c r="EC582" s="191"/>
      <c r="ED582" s="191"/>
    </row>
    <row r="583" spans="1:134">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c r="BU583" s="191"/>
      <c r="BV583" s="191"/>
      <c r="BW583" s="191"/>
      <c r="BX583" s="191"/>
      <c r="BY583" s="191"/>
      <c r="BZ583" s="191"/>
      <c r="CA583" s="191"/>
      <c r="CB583" s="191"/>
      <c r="CC583" s="191"/>
      <c r="CD583" s="191"/>
      <c r="CE583" s="191"/>
      <c r="CF583" s="191"/>
      <c r="CG583" s="191"/>
      <c r="CH583" s="191"/>
      <c r="CI583" s="191"/>
      <c r="CJ583" s="191"/>
      <c r="CK583" s="191"/>
      <c r="CL583" s="191"/>
      <c r="CM583" s="191"/>
      <c r="CN583" s="191"/>
      <c r="CO583" s="191"/>
      <c r="CP583" s="191"/>
      <c r="CQ583" s="191"/>
      <c r="CR583" s="191"/>
      <c r="CS583" s="191"/>
      <c r="CT583" s="191"/>
      <c r="CU583" s="191"/>
      <c r="CV583" s="191"/>
      <c r="CW583" s="191"/>
      <c r="CX583" s="191"/>
      <c r="CY583" s="191"/>
      <c r="CZ583" s="191"/>
      <c r="DA583" s="191"/>
      <c r="DB583" s="191"/>
      <c r="DC583" s="191"/>
      <c r="DD583" s="191"/>
      <c r="DE583" s="191"/>
      <c r="DF583" s="191"/>
      <c r="DG583" s="191"/>
      <c r="DH583" s="191"/>
      <c r="DI583" s="191"/>
      <c r="DJ583" s="191"/>
      <c r="DK583" s="191"/>
      <c r="DL583" s="191"/>
      <c r="DM583" s="191"/>
      <c r="DN583" s="191"/>
      <c r="DO583" s="191"/>
      <c r="DP583" s="191"/>
      <c r="DQ583" s="191"/>
      <c r="DR583" s="191"/>
      <c r="DS583" s="191"/>
      <c r="DT583" s="191"/>
      <c r="DU583" s="191"/>
      <c r="DV583" s="191"/>
      <c r="DW583" s="191"/>
      <c r="DX583" s="191"/>
      <c r="DY583" s="191"/>
      <c r="DZ583" s="191"/>
      <c r="EA583" s="191"/>
      <c r="EB583" s="191"/>
      <c r="EC583" s="191"/>
      <c r="ED583" s="191"/>
    </row>
    <row r="584" spans="1:134">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c r="BU584" s="191"/>
      <c r="BV584" s="191"/>
      <c r="BW584" s="191"/>
      <c r="BX584" s="191"/>
      <c r="BY584" s="191"/>
      <c r="BZ584" s="191"/>
      <c r="CA584" s="191"/>
      <c r="CB584" s="191"/>
      <c r="CC584" s="191"/>
      <c r="CD584" s="191"/>
      <c r="CE584" s="191"/>
      <c r="CF584" s="191"/>
      <c r="CG584" s="191"/>
      <c r="CH584" s="191"/>
      <c r="CI584" s="191"/>
      <c r="CJ584" s="191"/>
      <c r="CK584" s="191"/>
      <c r="CL584" s="191"/>
      <c r="CM584" s="191"/>
      <c r="CN584" s="191"/>
      <c r="CO584" s="191"/>
      <c r="CP584" s="191"/>
      <c r="CQ584" s="191"/>
      <c r="CR584" s="191"/>
      <c r="CS584" s="191"/>
      <c r="CT584" s="191"/>
      <c r="CU584" s="191"/>
      <c r="CV584" s="191"/>
      <c r="CW584" s="191"/>
      <c r="CX584" s="191"/>
      <c r="CY584" s="191"/>
      <c r="CZ584" s="191"/>
      <c r="DA584" s="191"/>
      <c r="DB584" s="191"/>
      <c r="DC584" s="191"/>
      <c r="DD584" s="191"/>
      <c r="DE584" s="191"/>
      <c r="DF584" s="191"/>
      <c r="DG584" s="191"/>
      <c r="DH584" s="191"/>
      <c r="DI584" s="191"/>
      <c r="DJ584" s="191"/>
      <c r="DK584" s="191"/>
      <c r="DL584" s="191"/>
      <c r="DM584" s="191"/>
      <c r="DN584" s="191"/>
      <c r="DO584" s="191"/>
      <c r="DP584" s="191"/>
      <c r="DQ584" s="191"/>
      <c r="DR584" s="191"/>
      <c r="DS584" s="191"/>
      <c r="DT584" s="191"/>
      <c r="DU584" s="191"/>
      <c r="DV584" s="191"/>
      <c r="DW584" s="191"/>
      <c r="DX584" s="191"/>
      <c r="DY584" s="191"/>
      <c r="DZ584" s="191"/>
      <c r="EA584" s="191"/>
      <c r="EB584" s="191"/>
      <c r="EC584" s="191"/>
      <c r="ED584" s="191"/>
    </row>
    <row r="585" spans="1:134">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c r="BU585" s="191"/>
      <c r="BV585" s="191"/>
      <c r="BW585" s="191"/>
      <c r="BX585" s="191"/>
      <c r="BY585" s="191"/>
      <c r="BZ585" s="191"/>
      <c r="CA585" s="191"/>
      <c r="CB585" s="191"/>
      <c r="CC585" s="191"/>
      <c r="CD585" s="191"/>
      <c r="CE585" s="191"/>
      <c r="CF585" s="191"/>
      <c r="CG585" s="191"/>
      <c r="CH585" s="191"/>
      <c r="CI585" s="191"/>
      <c r="CJ585" s="191"/>
      <c r="CK585" s="191"/>
      <c r="CL585" s="191"/>
      <c r="CM585" s="191"/>
      <c r="CN585" s="191"/>
      <c r="CO585" s="191"/>
      <c r="CP585" s="191"/>
      <c r="CQ585" s="191"/>
      <c r="CR585" s="191"/>
      <c r="CS585" s="191"/>
      <c r="CT585" s="191"/>
      <c r="CU585" s="191"/>
      <c r="CV585" s="191"/>
      <c r="CW585" s="191"/>
      <c r="CX585" s="191"/>
      <c r="CY585" s="191"/>
      <c r="CZ585" s="191"/>
      <c r="DA585" s="191"/>
      <c r="DB585" s="191"/>
      <c r="DC585" s="191"/>
      <c r="DD585" s="191"/>
      <c r="DE585" s="191"/>
      <c r="DF585" s="191"/>
      <c r="DG585" s="191"/>
      <c r="DH585" s="191"/>
      <c r="DI585" s="191"/>
      <c r="DJ585" s="191"/>
      <c r="DK585" s="191"/>
      <c r="DL585" s="191"/>
      <c r="DM585" s="191"/>
      <c r="DN585" s="191"/>
      <c r="DO585" s="191"/>
      <c r="DP585" s="191"/>
      <c r="DQ585" s="191"/>
      <c r="DR585" s="191"/>
      <c r="DS585" s="191"/>
      <c r="DT585" s="191"/>
      <c r="DU585" s="191"/>
      <c r="DV585" s="191"/>
      <c r="DW585" s="191"/>
      <c r="DX585" s="191"/>
      <c r="DY585" s="191"/>
      <c r="DZ585" s="191"/>
      <c r="EA585" s="191"/>
      <c r="EB585" s="191"/>
      <c r="EC585" s="191"/>
      <c r="ED585" s="191"/>
    </row>
    <row r="586" spans="1:134">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c r="BU586" s="191"/>
      <c r="BV586" s="191"/>
      <c r="BW586" s="191"/>
      <c r="BX586" s="191"/>
      <c r="BY586" s="191"/>
      <c r="BZ586" s="191"/>
      <c r="CA586" s="191"/>
      <c r="CB586" s="191"/>
      <c r="CC586" s="191"/>
      <c r="CD586" s="191"/>
      <c r="CE586" s="191"/>
      <c r="CF586" s="191"/>
      <c r="CG586" s="191"/>
      <c r="CH586" s="191"/>
      <c r="CI586" s="191"/>
      <c r="CJ586" s="191"/>
      <c r="CK586" s="191"/>
      <c r="CL586" s="191"/>
      <c r="CM586" s="191"/>
      <c r="CN586" s="191"/>
      <c r="CO586" s="191"/>
      <c r="CP586" s="191"/>
      <c r="CQ586" s="191"/>
      <c r="CR586" s="191"/>
      <c r="CS586" s="191"/>
      <c r="CT586" s="191"/>
      <c r="CU586" s="191"/>
      <c r="CV586" s="191"/>
      <c r="CW586" s="191"/>
      <c r="CX586" s="191"/>
      <c r="CY586" s="191"/>
      <c r="CZ586" s="191"/>
      <c r="DA586" s="191"/>
      <c r="DB586" s="191"/>
      <c r="DC586" s="191"/>
      <c r="DD586" s="191"/>
      <c r="DE586" s="191"/>
      <c r="DF586" s="191"/>
      <c r="DG586" s="191"/>
      <c r="DH586" s="191"/>
      <c r="DI586" s="191"/>
      <c r="DJ586" s="191"/>
      <c r="DK586" s="191"/>
      <c r="DL586" s="191"/>
      <c r="DM586" s="191"/>
      <c r="DN586" s="191"/>
      <c r="DO586" s="191"/>
      <c r="DP586" s="191"/>
      <c r="DQ586" s="191"/>
      <c r="DR586" s="191"/>
      <c r="DS586" s="191"/>
      <c r="DT586" s="191"/>
      <c r="DU586" s="191"/>
      <c r="DV586" s="191"/>
      <c r="DW586" s="191"/>
      <c r="DX586" s="191"/>
      <c r="DY586" s="191"/>
      <c r="DZ586" s="191"/>
      <c r="EA586" s="191"/>
      <c r="EB586" s="191"/>
      <c r="EC586" s="191"/>
      <c r="ED586" s="191"/>
    </row>
    <row r="587" spans="1:134">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c r="BU587" s="191"/>
      <c r="BV587" s="191"/>
      <c r="BW587" s="191"/>
      <c r="BX587" s="191"/>
      <c r="BY587" s="191"/>
      <c r="BZ587" s="191"/>
      <c r="CA587" s="191"/>
      <c r="CB587" s="191"/>
      <c r="CC587" s="191"/>
      <c r="CD587" s="191"/>
      <c r="CE587" s="191"/>
      <c r="CF587" s="191"/>
      <c r="CG587" s="191"/>
      <c r="CH587" s="191"/>
      <c r="CI587" s="191"/>
      <c r="CJ587" s="191"/>
      <c r="CK587" s="191"/>
      <c r="CL587" s="191"/>
      <c r="CM587" s="191"/>
      <c r="CN587" s="191"/>
      <c r="CO587" s="191"/>
      <c r="CP587" s="191"/>
      <c r="CQ587" s="191"/>
      <c r="CR587" s="191"/>
      <c r="CS587" s="191"/>
      <c r="CT587" s="191"/>
      <c r="CU587" s="191"/>
      <c r="CV587" s="191"/>
      <c r="CW587" s="191"/>
      <c r="CX587" s="191"/>
      <c r="CY587" s="191"/>
      <c r="CZ587" s="191"/>
      <c r="DA587" s="191"/>
      <c r="DB587" s="191"/>
      <c r="DC587" s="191"/>
      <c r="DD587" s="191"/>
      <c r="DE587" s="191"/>
      <c r="DF587" s="191"/>
      <c r="DG587" s="191"/>
      <c r="DH587" s="191"/>
      <c r="DI587" s="191"/>
      <c r="DJ587" s="191"/>
      <c r="DK587" s="191"/>
      <c r="DL587" s="191"/>
      <c r="DM587" s="191"/>
      <c r="DN587" s="191"/>
      <c r="DO587" s="191"/>
      <c r="DP587" s="191"/>
      <c r="DQ587" s="191"/>
      <c r="DR587" s="191"/>
      <c r="DS587" s="191"/>
      <c r="DT587" s="191"/>
      <c r="DU587" s="191"/>
      <c r="DV587" s="191"/>
      <c r="DW587" s="191"/>
      <c r="DX587" s="191"/>
      <c r="DY587" s="191"/>
      <c r="DZ587" s="191"/>
      <c r="EA587" s="191"/>
      <c r="EB587" s="191"/>
      <c r="EC587" s="191"/>
      <c r="ED587" s="191"/>
    </row>
    <row r="588" spans="1:134">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c r="BU588" s="191"/>
      <c r="BV588" s="191"/>
      <c r="BW588" s="191"/>
      <c r="BX588" s="191"/>
      <c r="BY588" s="191"/>
      <c r="BZ588" s="191"/>
      <c r="CA588" s="191"/>
      <c r="CB588" s="191"/>
      <c r="CC588" s="191"/>
      <c r="CD588" s="191"/>
      <c r="CE588" s="191"/>
      <c r="CF588" s="191"/>
      <c r="CG588" s="191"/>
      <c r="CH588" s="191"/>
      <c r="CI588" s="191"/>
      <c r="CJ588" s="191"/>
      <c r="CK588" s="191"/>
      <c r="CL588" s="191"/>
      <c r="CM588" s="191"/>
      <c r="CN588" s="191"/>
      <c r="CO588" s="191"/>
      <c r="CP588" s="191"/>
      <c r="CQ588" s="191"/>
      <c r="CR588" s="191"/>
      <c r="CS588" s="191"/>
      <c r="CT588" s="191"/>
      <c r="CU588" s="191"/>
      <c r="CV588" s="191"/>
      <c r="CW588" s="191"/>
      <c r="CX588" s="191"/>
      <c r="CY588" s="191"/>
      <c r="CZ588" s="191"/>
      <c r="DA588" s="191"/>
      <c r="DB588" s="191"/>
      <c r="DC588" s="191"/>
      <c r="DD588" s="191"/>
      <c r="DE588" s="191"/>
      <c r="DF588" s="191"/>
      <c r="DG588" s="191"/>
      <c r="DH588" s="191"/>
      <c r="DI588" s="191"/>
      <c r="DJ588" s="191"/>
      <c r="DK588" s="191"/>
      <c r="DL588" s="191"/>
      <c r="DM588" s="191"/>
      <c r="DN588" s="191"/>
      <c r="DO588" s="191"/>
      <c r="DP588" s="191"/>
      <c r="DQ588" s="191"/>
      <c r="DR588" s="191"/>
      <c r="DS588" s="191"/>
      <c r="DT588" s="191"/>
      <c r="DU588" s="191"/>
      <c r="DV588" s="191"/>
      <c r="DW588" s="191"/>
      <c r="DX588" s="191"/>
      <c r="DY588" s="191"/>
      <c r="DZ588" s="191"/>
      <c r="EA588" s="191"/>
      <c r="EB588" s="191"/>
      <c r="EC588" s="191"/>
      <c r="ED588" s="191"/>
    </row>
    <row r="589" spans="1:134">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c r="BU589" s="191"/>
      <c r="BV589" s="191"/>
      <c r="BW589" s="191"/>
      <c r="BX589" s="191"/>
      <c r="BY589" s="191"/>
      <c r="BZ589" s="191"/>
      <c r="CA589" s="191"/>
      <c r="CB589" s="191"/>
      <c r="CC589" s="191"/>
      <c r="CD589" s="191"/>
      <c r="CE589" s="191"/>
      <c r="CF589" s="191"/>
      <c r="CG589" s="191"/>
      <c r="CH589" s="191"/>
      <c r="CI589" s="191"/>
      <c r="CJ589" s="191"/>
      <c r="CK589" s="191"/>
      <c r="CL589" s="191"/>
      <c r="CM589" s="191"/>
      <c r="CN589" s="191"/>
      <c r="CO589" s="191"/>
      <c r="CP589" s="191"/>
      <c r="CQ589" s="191"/>
      <c r="CR589" s="191"/>
      <c r="CS589" s="191"/>
      <c r="CT589" s="191"/>
      <c r="CU589" s="191"/>
      <c r="CV589" s="191"/>
      <c r="CW589" s="191"/>
      <c r="CX589" s="191"/>
      <c r="CY589" s="191"/>
      <c r="CZ589" s="191"/>
      <c r="DA589" s="191"/>
      <c r="DB589" s="191"/>
      <c r="DC589" s="191"/>
      <c r="DD589" s="191"/>
      <c r="DE589" s="191"/>
      <c r="DF589" s="191"/>
      <c r="DG589" s="191"/>
      <c r="DH589" s="191"/>
      <c r="DI589" s="191"/>
      <c r="DJ589" s="191"/>
      <c r="DK589" s="191"/>
      <c r="DL589" s="191"/>
      <c r="DM589" s="191"/>
      <c r="DN589" s="191"/>
      <c r="DO589" s="191"/>
      <c r="DP589" s="191"/>
      <c r="DQ589" s="191"/>
      <c r="DR589" s="191"/>
      <c r="DS589" s="191"/>
      <c r="DT589" s="191"/>
      <c r="DU589" s="191"/>
      <c r="DV589" s="191"/>
      <c r="DW589" s="191"/>
      <c r="DX589" s="191"/>
      <c r="DY589" s="191"/>
      <c r="DZ589" s="191"/>
      <c r="EA589" s="191"/>
      <c r="EB589" s="191"/>
      <c r="EC589" s="191"/>
      <c r="ED589" s="191"/>
    </row>
    <row r="590" spans="1:134">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c r="BU590" s="191"/>
      <c r="BV590" s="191"/>
      <c r="BW590" s="191"/>
      <c r="BX590" s="191"/>
      <c r="BY590" s="191"/>
      <c r="BZ590" s="191"/>
      <c r="CA590" s="191"/>
      <c r="CB590" s="191"/>
      <c r="CC590" s="191"/>
      <c r="CD590" s="191"/>
      <c r="CE590" s="191"/>
      <c r="CF590" s="191"/>
      <c r="CG590" s="191"/>
      <c r="CH590" s="191"/>
      <c r="CI590" s="191"/>
      <c r="CJ590" s="191"/>
      <c r="CK590" s="191"/>
      <c r="CL590" s="191"/>
      <c r="CM590" s="191"/>
      <c r="CN590" s="191"/>
      <c r="CO590" s="191"/>
      <c r="CP590" s="191"/>
      <c r="CQ590" s="191"/>
      <c r="CR590" s="191"/>
      <c r="CS590" s="191"/>
      <c r="CT590" s="191"/>
      <c r="CU590" s="191"/>
      <c r="CV590" s="191"/>
      <c r="CW590" s="191"/>
      <c r="CX590" s="191"/>
      <c r="CY590" s="191"/>
      <c r="CZ590" s="191"/>
      <c r="DA590" s="191"/>
      <c r="DB590" s="191"/>
      <c r="DC590" s="191"/>
      <c r="DD590" s="191"/>
      <c r="DE590" s="191"/>
      <c r="DF590" s="191"/>
      <c r="DG590" s="191"/>
      <c r="DH590" s="191"/>
      <c r="DI590" s="191"/>
      <c r="DJ590" s="191"/>
      <c r="DK590" s="191"/>
      <c r="DL590" s="191"/>
      <c r="DM590" s="191"/>
      <c r="DN590" s="191"/>
      <c r="DO590" s="191"/>
      <c r="DP590" s="191"/>
      <c r="DQ590" s="191"/>
      <c r="DR590" s="191"/>
      <c r="DS590" s="191"/>
      <c r="DT590" s="191"/>
      <c r="DU590" s="191"/>
      <c r="DV590" s="191"/>
      <c r="DW590" s="191"/>
      <c r="DX590" s="191"/>
      <c r="DY590" s="191"/>
      <c r="DZ590" s="191"/>
      <c r="EA590" s="191"/>
      <c r="EB590" s="191"/>
      <c r="EC590" s="191"/>
      <c r="ED590" s="191"/>
    </row>
    <row r="591" spans="1:134">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c r="BU591" s="191"/>
      <c r="BV591" s="191"/>
      <c r="BW591" s="191"/>
      <c r="BX591" s="191"/>
      <c r="BY591" s="191"/>
      <c r="BZ591" s="191"/>
      <c r="CA591" s="191"/>
      <c r="CB591" s="191"/>
      <c r="CC591" s="191"/>
      <c r="CD591" s="191"/>
      <c r="CE591" s="191"/>
      <c r="CF591" s="191"/>
      <c r="CG591" s="191"/>
      <c r="CH591" s="191"/>
      <c r="CI591" s="191"/>
      <c r="CJ591" s="191"/>
      <c r="CK591" s="191"/>
      <c r="CL591" s="191"/>
      <c r="CM591" s="191"/>
      <c r="CN591" s="191"/>
      <c r="CO591" s="191"/>
      <c r="CP591" s="191"/>
      <c r="CQ591" s="191"/>
      <c r="CR591" s="191"/>
      <c r="CS591" s="191"/>
      <c r="CT591" s="191"/>
      <c r="CU591" s="191"/>
      <c r="CV591" s="191"/>
      <c r="CW591" s="191"/>
      <c r="CX591" s="191"/>
      <c r="CY591" s="191"/>
      <c r="CZ591" s="191"/>
      <c r="DA591" s="191"/>
      <c r="DB591" s="191"/>
      <c r="DC591" s="191"/>
      <c r="DD591" s="191"/>
      <c r="DE591" s="191"/>
      <c r="DF591" s="191"/>
      <c r="DG591" s="191"/>
      <c r="DH591" s="191"/>
      <c r="DI591" s="191"/>
      <c r="DJ591" s="191"/>
      <c r="DK591" s="191"/>
      <c r="DL591" s="191"/>
      <c r="DM591" s="191"/>
      <c r="DN591" s="191"/>
      <c r="DO591" s="191"/>
      <c r="DP591" s="191"/>
      <c r="DQ591" s="191"/>
      <c r="DR591" s="191"/>
      <c r="DS591" s="191"/>
      <c r="DT591" s="191"/>
      <c r="DU591" s="191"/>
      <c r="DV591" s="191"/>
      <c r="DW591" s="191"/>
      <c r="DX591" s="191"/>
      <c r="DY591" s="191"/>
      <c r="DZ591" s="191"/>
      <c r="EA591" s="191"/>
      <c r="EB591" s="191"/>
      <c r="EC591" s="191"/>
      <c r="ED591" s="191"/>
    </row>
    <row r="592" spans="1:134">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c r="BU592" s="191"/>
      <c r="BV592" s="191"/>
      <c r="BW592" s="191"/>
      <c r="BX592" s="191"/>
      <c r="BY592" s="191"/>
      <c r="BZ592" s="191"/>
      <c r="CA592" s="191"/>
      <c r="CB592" s="191"/>
      <c r="CC592" s="191"/>
      <c r="CD592" s="191"/>
      <c r="CE592" s="191"/>
      <c r="CF592" s="191"/>
      <c r="CG592" s="191"/>
      <c r="CH592" s="191"/>
      <c r="CI592" s="191"/>
      <c r="CJ592" s="191"/>
      <c r="CK592" s="191"/>
      <c r="CL592" s="191"/>
      <c r="CM592" s="191"/>
      <c r="CN592" s="191"/>
      <c r="CO592" s="191"/>
      <c r="CP592" s="191"/>
      <c r="CQ592" s="191"/>
      <c r="CR592" s="191"/>
      <c r="CS592" s="191"/>
      <c r="CT592" s="191"/>
      <c r="CU592" s="191"/>
      <c r="CV592" s="191"/>
      <c r="CW592" s="191"/>
      <c r="CX592" s="191"/>
      <c r="CY592" s="191"/>
      <c r="CZ592" s="191"/>
      <c r="DA592" s="191"/>
      <c r="DB592" s="191"/>
      <c r="DC592" s="191"/>
      <c r="DD592" s="191"/>
      <c r="DE592" s="191"/>
      <c r="DF592" s="191"/>
      <c r="DG592" s="191"/>
      <c r="DH592" s="191"/>
      <c r="DI592" s="191"/>
      <c r="DJ592" s="191"/>
      <c r="DK592" s="191"/>
      <c r="DL592" s="191"/>
      <c r="DM592" s="191"/>
      <c r="DN592" s="191"/>
      <c r="DO592" s="191"/>
      <c r="DP592" s="191"/>
      <c r="DQ592" s="191"/>
      <c r="DR592" s="191"/>
      <c r="DS592" s="191"/>
      <c r="DT592" s="191"/>
      <c r="DU592" s="191"/>
      <c r="DV592" s="191"/>
      <c r="DW592" s="191"/>
      <c r="DX592" s="191"/>
      <c r="DY592" s="191"/>
      <c r="DZ592" s="191"/>
      <c r="EA592" s="191"/>
      <c r="EB592" s="191"/>
      <c r="EC592" s="191"/>
      <c r="ED592" s="191"/>
    </row>
    <row r="593" spans="1:134">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c r="BU593" s="191"/>
      <c r="BV593" s="191"/>
      <c r="BW593" s="191"/>
      <c r="BX593" s="191"/>
      <c r="BY593" s="191"/>
      <c r="BZ593" s="191"/>
      <c r="CA593" s="191"/>
      <c r="CB593" s="191"/>
      <c r="CC593" s="191"/>
      <c r="CD593" s="191"/>
      <c r="CE593" s="191"/>
      <c r="CF593" s="191"/>
      <c r="CG593" s="191"/>
      <c r="CH593" s="191"/>
      <c r="CI593" s="191"/>
      <c r="CJ593" s="191"/>
      <c r="CK593" s="191"/>
      <c r="CL593" s="191"/>
      <c r="CM593" s="191"/>
      <c r="CN593" s="191"/>
      <c r="CO593" s="191"/>
      <c r="CP593" s="191"/>
      <c r="CQ593" s="191"/>
      <c r="CR593" s="191"/>
      <c r="CS593" s="191"/>
      <c r="CT593" s="191"/>
      <c r="CU593" s="191"/>
      <c r="CV593" s="191"/>
      <c r="CW593" s="191"/>
      <c r="CX593" s="191"/>
      <c r="CY593" s="191"/>
      <c r="CZ593" s="191"/>
      <c r="DA593" s="191"/>
      <c r="DB593" s="191"/>
      <c r="DC593" s="191"/>
      <c r="DD593" s="191"/>
      <c r="DE593" s="191"/>
      <c r="DF593" s="191"/>
      <c r="DG593" s="191"/>
      <c r="DH593" s="191"/>
      <c r="DI593" s="191"/>
      <c r="DJ593" s="191"/>
      <c r="DK593" s="191"/>
      <c r="DL593" s="191"/>
      <c r="DM593" s="191"/>
      <c r="DN593" s="191"/>
      <c r="DO593" s="191"/>
      <c r="DP593" s="191"/>
      <c r="DQ593" s="191"/>
      <c r="DR593" s="191"/>
      <c r="DS593" s="191"/>
      <c r="DT593" s="191"/>
      <c r="DU593" s="191"/>
      <c r="DV593" s="191"/>
      <c r="DW593" s="191"/>
      <c r="DX593" s="191"/>
      <c r="DY593" s="191"/>
      <c r="DZ593" s="191"/>
      <c r="EA593" s="191"/>
      <c r="EB593" s="191"/>
      <c r="EC593" s="191"/>
      <c r="ED593" s="191"/>
    </row>
    <row r="594" spans="1:134">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c r="BU594" s="191"/>
      <c r="BV594" s="191"/>
      <c r="BW594" s="191"/>
      <c r="BX594" s="191"/>
      <c r="BY594" s="191"/>
      <c r="BZ594" s="191"/>
      <c r="CA594" s="191"/>
      <c r="CB594" s="191"/>
      <c r="CC594" s="191"/>
      <c r="CD594" s="191"/>
      <c r="CE594" s="191"/>
      <c r="CF594" s="191"/>
      <c r="CG594" s="191"/>
      <c r="CH594" s="191"/>
      <c r="CI594" s="191"/>
      <c r="CJ594" s="191"/>
      <c r="CK594" s="191"/>
      <c r="CL594" s="191"/>
      <c r="CM594" s="191"/>
      <c r="CN594" s="191"/>
      <c r="CO594" s="191"/>
      <c r="CP594" s="191"/>
      <c r="CQ594" s="191"/>
      <c r="CR594" s="191"/>
      <c r="CS594" s="191"/>
      <c r="CT594" s="191"/>
      <c r="CU594" s="191"/>
      <c r="CV594" s="191"/>
      <c r="CW594" s="191"/>
      <c r="CX594" s="191"/>
      <c r="CY594" s="191"/>
      <c r="CZ594" s="191"/>
      <c r="DA594" s="191"/>
      <c r="DB594" s="191"/>
      <c r="DC594" s="191"/>
      <c r="DD594" s="191"/>
      <c r="DE594" s="191"/>
      <c r="DF594" s="191"/>
      <c r="DG594" s="191"/>
      <c r="DH594" s="191"/>
      <c r="DI594" s="191"/>
      <c r="DJ594" s="191"/>
      <c r="DK594" s="191"/>
      <c r="DL594" s="191"/>
      <c r="DM594" s="191"/>
      <c r="DN594" s="191"/>
      <c r="DO594" s="191"/>
      <c r="DP594" s="191"/>
      <c r="DQ594" s="191"/>
      <c r="DR594" s="191"/>
      <c r="DS594" s="191"/>
      <c r="DT594" s="191"/>
      <c r="DU594" s="191"/>
      <c r="DV594" s="191"/>
      <c r="DW594" s="191"/>
      <c r="DX594" s="191"/>
      <c r="DY594" s="191"/>
      <c r="DZ594" s="191"/>
      <c r="EA594" s="191"/>
      <c r="EB594" s="191"/>
      <c r="EC594" s="191"/>
      <c r="ED594" s="191"/>
    </row>
    <row r="595" spans="1:134">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c r="BU595" s="191"/>
      <c r="BV595" s="191"/>
      <c r="BW595" s="191"/>
      <c r="BX595" s="191"/>
      <c r="BY595" s="191"/>
      <c r="BZ595" s="191"/>
      <c r="CA595" s="191"/>
      <c r="CB595" s="191"/>
      <c r="CC595" s="191"/>
      <c r="CD595" s="191"/>
      <c r="CE595" s="191"/>
      <c r="CF595" s="191"/>
      <c r="CG595" s="191"/>
      <c r="CH595" s="191"/>
      <c r="CI595" s="191"/>
      <c r="CJ595" s="191"/>
      <c r="CK595" s="191"/>
      <c r="CL595" s="191"/>
      <c r="CM595" s="191"/>
      <c r="CN595" s="191"/>
      <c r="CO595" s="191"/>
      <c r="CP595" s="191"/>
      <c r="CQ595" s="191"/>
      <c r="CR595" s="191"/>
      <c r="CS595" s="191"/>
      <c r="CT595" s="191"/>
      <c r="CU595" s="191"/>
      <c r="CV595" s="191"/>
      <c r="CW595" s="191"/>
      <c r="CX595" s="191"/>
      <c r="CY595" s="191"/>
      <c r="CZ595" s="191"/>
      <c r="DA595" s="191"/>
      <c r="DB595" s="191"/>
      <c r="DC595" s="191"/>
      <c r="DD595" s="191"/>
      <c r="DE595" s="191"/>
      <c r="DF595" s="191"/>
      <c r="DG595" s="191"/>
      <c r="DH595" s="191"/>
      <c r="DI595" s="191"/>
      <c r="DJ595" s="191"/>
      <c r="DK595" s="191"/>
      <c r="DL595" s="191"/>
      <c r="DM595" s="191"/>
      <c r="DN595" s="191"/>
      <c r="DO595" s="191"/>
      <c r="DP595" s="191"/>
      <c r="DQ595" s="191"/>
      <c r="DR595" s="191"/>
      <c r="DS595" s="191"/>
      <c r="DT595" s="191"/>
      <c r="DU595" s="191"/>
      <c r="DV595" s="191"/>
      <c r="DW595" s="191"/>
      <c r="DX595" s="191"/>
      <c r="DY595" s="191"/>
      <c r="DZ595" s="191"/>
      <c r="EA595" s="191"/>
      <c r="EB595" s="191"/>
      <c r="EC595" s="191"/>
      <c r="ED595" s="191"/>
    </row>
    <row r="596" spans="1:134">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c r="BU596" s="191"/>
      <c r="BV596" s="191"/>
      <c r="BW596" s="191"/>
      <c r="BX596" s="191"/>
      <c r="BY596" s="191"/>
      <c r="BZ596" s="191"/>
      <c r="CA596" s="191"/>
      <c r="CB596" s="191"/>
      <c r="CC596" s="191"/>
      <c r="CD596" s="191"/>
      <c r="CE596" s="191"/>
      <c r="CF596" s="191"/>
      <c r="CG596" s="191"/>
      <c r="CH596" s="191"/>
      <c r="CI596" s="191"/>
      <c r="CJ596" s="191"/>
      <c r="CK596" s="191"/>
      <c r="CL596" s="191"/>
      <c r="CM596" s="191"/>
      <c r="CN596" s="191"/>
      <c r="CO596" s="191"/>
      <c r="CP596" s="191"/>
      <c r="CQ596" s="191"/>
      <c r="CR596" s="191"/>
      <c r="CS596" s="191"/>
      <c r="CT596" s="191"/>
      <c r="CU596" s="191"/>
      <c r="CV596" s="191"/>
      <c r="CW596" s="191"/>
      <c r="CX596" s="191"/>
      <c r="CY596" s="191"/>
      <c r="CZ596" s="191"/>
      <c r="DA596" s="191"/>
      <c r="DB596" s="191"/>
      <c r="DC596" s="191"/>
      <c r="DD596" s="191"/>
      <c r="DE596" s="191"/>
      <c r="DF596" s="191"/>
      <c r="DG596" s="191"/>
      <c r="DH596" s="191"/>
      <c r="DI596" s="191"/>
      <c r="DJ596" s="191"/>
      <c r="DK596" s="191"/>
      <c r="DL596" s="191"/>
      <c r="DM596" s="191"/>
      <c r="DN596" s="191"/>
      <c r="DO596" s="191"/>
      <c r="DP596" s="191"/>
      <c r="DQ596" s="191"/>
      <c r="DR596" s="191"/>
      <c r="DS596" s="191"/>
      <c r="DT596" s="191"/>
      <c r="DU596" s="191"/>
      <c r="DV596" s="191"/>
      <c r="DW596" s="191"/>
      <c r="DX596" s="191"/>
      <c r="DY596" s="191"/>
      <c r="DZ596" s="191"/>
      <c r="EA596" s="191"/>
      <c r="EB596" s="191"/>
      <c r="EC596" s="191"/>
      <c r="ED596" s="191"/>
    </row>
    <row r="597" spans="1:134">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c r="BU597" s="191"/>
      <c r="BV597" s="191"/>
      <c r="BW597" s="191"/>
      <c r="BX597" s="191"/>
      <c r="BY597" s="191"/>
      <c r="BZ597" s="191"/>
      <c r="CA597" s="191"/>
      <c r="CB597" s="191"/>
      <c r="CC597" s="191"/>
      <c r="CD597" s="191"/>
      <c r="CE597" s="191"/>
      <c r="CF597" s="191"/>
      <c r="CG597" s="191"/>
      <c r="CH597" s="191"/>
      <c r="CI597" s="191"/>
      <c r="CJ597" s="191"/>
      <c r="CK597" s="191"/>
      <c r="CL597" s="191"/>
      <c r="CM597" s="191"/>
      <c r="CN597" s="191"/>
      <c r="CO597" s="191"/>
      <c r="CP597" s="191"/>
      <c r="CQ597" s="191"/>
      <c r="CR597" s="191"/>
      <c r="CS597" s="191"/>
      <c r="CT597" s="191"/>
      <c r="CU597" s="191"/>
      <c r="CV597" s="191"/>
      <c r="CW597" s="191"/>
      <c r="CX597" s="191"/>
      <c r="CY597" s="191"/>
      <c r="CZ597" s="191"/>
      <c r="DA597" s="191"/>
      <c r="DB597" s="191"/>
      <c r="DC597" s="191"/>
      <c r="DD597" s="191"/>
      <c r="DE597" s="191"/>
      <c r="DF597" s="191"/>
      <c r="DG597" s="191"/>
      <c r="DH597" s="191"/>
      <c r="DI597" s="191"/>
      <c r="DJ597" s="191"/>
      <c r="DK597" s="191"/>
      <c r="DL597" s="191"/>
      <c r="DM597" s="191"/>
      <c r="DN597" s="191"/>
      <c r="DO597" s="191"/>
      <c r="DP597" s="191"/>
      <c r="DQ597" s="191"/>
      <c r="DR597" s="191"/>
      <c r="DS597" s="191"/>
      <c r="DT597" s="191"/>
      <c r="DU597" s="191"/>
      <c r="DV597" s="191"/>
      <c r="DW597" s="191"/>
      <c r="DX597" s="191"/>
      <c r="DY597" s="191"/>
      <c r="DZ597" s="191"/>
      <c r="EA597" s="191"/>
      <c r="EB597" s="191"/>
      <c r="EC597" s="191"/>
      <c r="ED597" s="191"/>
    </row>
    <row r="598" spans="1:134">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c r="BU598" s="191"/>
      <c r="BV598" s="191"/>
      <c r="BW598" s="191"/>
      <c r="BX598" s="191"/>
      <c r="BY598" s="191"/>
      <c r="BZ598" s="191"/>
      <c r="CA598" s="191"/>
      <c r="CB598" s="191"/>
      <c r="CC598" s="191"/>
      <c r="CD598" s="191"/>
      <c r="CE598" s="191"/>
      <c r="CF598" s="191"/>
      <c r="CG598" s="191"/>
      <c r="CH598" s="191"/>
      <c r="CI598" s="191"/>
      <c r="CJ598" s="191"/>
      <c r="CK598" s="191"/>
      <c r="CL598" s="191"/>
      <c r="CM598" s="191"/>
      <c r="CN598" s="191"/>
      <c r="CO598" s="191"/>
      <c r="CP598" s="191"/>
      <c r="CQ598" s="191"/>
      <c r="CR598" s="191"/>
      <c r="CS598" s="191"/>
      <c r="CT598" s="191"/>
      <c r="CU598" s="191"/>
      <c r="CV598" s="191"/>
      <c r="CW598" s="191"/>
      <c r="CX598" s="191"/>
      <c r="CY598" s="191"/>
      <c r="CZ598" s="191"/>
      <c r="DA598" s="191"/>
      <c r="DB598" s="191"/>
      <c r="DC598" s="191"/>
      <c r="DD598" s="191"/>
      <c r="DE598" s="191"/>
      <c r="DF598" s="191"/>
      <c r="DG598" s="191"/>
      <c r="DH598" s="191"/>
      <c r="DI598" s="191"/>
      <c r="DJ598" s="191"/>
      <c r="DK598" s="191"/>
      <c r="DL598" s="191"/>
      <c r="DM598" s="191"/>
      <c r="DN598" s="191"/>
      <c r="DO598" s="191"/>
      <c r="DP598" s="191"/>
      <c r="DQ598" s="191"/>
      <c r="DR598" s="191"/>
      <c r="DS598" s="191"/>
      <c r="DT598" s="191"/>
      <c r="DU598" s="191"/>
      <c r="DV598" s="191"/>
      <c r="DW598" s="191"/>
      <c r="DX598" s="191"/>
      <c r="DY598" s="191"/>
      <c r="DZ598" s="191"/>
      <c r="EA598" s="191"/>
      <c r="EB598" s="191"/>
      <c r="EC598" s="191"/>
      <c r="ED598" s="191"/>
    </row>
    <row r="599" spans="1:134">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c r="BU599" s="191"/>
      <c r="BV599" s="191"/>
      <c r="BW599" s="191"/>
      <c r="BX599" s="191"/>
      <c r="BY599" s="191"/>
      <c r="BZ599" s="191"/>
      <c r="CA599" s="191"/>
      <c r="CB599" s="191"/>
      <c r="CC599" s="191"/>
      <c r="CD599" s="191"/>
      <c r="CE599" s="191"/>
      <c r="CF599" s="191"/>
      <c r="CG599" s="191"/>
      <c r="CH599" s="191"/>
      <c r="CI599" s="191"/>
      <c r="CJ599" s="191"/>
      <c r="CK599" s="191"/>
      <c r="CL599" s="191"/>
      <c r="CM599" s="191"/>
      <c r="CN599" s="191"/>
      <c r="CO599" s="191"/>
      <c r="CP599" s="191"/>
      <c r="CQ599" s="191"/>
      <c r="CR599" s="191"/>
      <c r="CS599" s="191"/>
      <c r="CT599" s="191"/>
      <c r="CU599" s="191"/>
      <c r="CV599" s="191"/>
      <c r="CW599" s="191"/>
      <c r="CX599" s="191"/>
      <c r="CY599" s="191"/>
      <c r="CZ599" s="191"/>
      <c r="DA599" s="191"/>
      <c r="DB599" s="191"/>
      <c r="DC599" s="191"/>
      <c r="DD599" s="191"/>
      <c r="DE599" s="191"/>
      <c r="DF599" s="191"/>
      <c r="DG599" s="191"/>
      <c r="DH599" s="191"/>
      <c r="DI599" s="191"/>
      <c r="DJ599" s="191"/>
      <c r="DK599" s="191"/>
      <c r="DL599" s="191"/>
      <c r="DM599" s="191"/>
      <c r="DN599" s="191"/>
      <c r="DO599" s="191"/>
      <c r="DP599" s="191"/>
      <c r="DQ599" s="191"/>
      <c r="DR599" s="191"/>
      <c r="DS599" s="191"/>
      <c r="DT599" s="191"/>
      <c r="DU599" s="191"/>
      <c r="DV599" s="191"/>
      <c r="DW599" s="191"/>
      <c r="DX599" s="191"/>
      <c r="DY599" s="191"/>
      <c r="DZ599" s="191"/>
      <c r="EA599" s="191"/>
      <c r="EB599" s="191"/>
      <c r="EC599" s="191"/>
      <c r="ED599" s="191"/>
    </row>
    <row r="600" spans="1:134">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c r="BU600" s="191"/>
      <c r="BV600" s="191"/>
      <c r="BW600" s="191"/>
      <c r="BX600" s="191"/>
      <c r="BY600" s="191"/>
      <c r="BZ600" s="191"/>
      <c r="CA600" s="191"/>
      <c r="CB600" s="191"/>
      <c r="CC600" s="191"/>
      <c r="CD600" s="191"/>
      <c r="CE600" s="191"/>
      <c r="CF600" s="191"/>
      <c r="CG600" s="191"/>
      <c r="CH600" s="191"/>
      <c r="CI600" s="191"/>
      <c r="CJ600" s="191"/>
      <c r="CK600" s="191"/>
      <c r="CL600" s="191"/>
      <c r="CM600" s="191"/>
      <c r="CN600" s="191"/>
      <c r="CO600" s="191"/>
      <c r="CP600" s="191"/>
      <c r="CQ600" s="191"/>
      <c r="CR600" s="191"/>
      <c r="CS600" s="191"/>
      <c r="CT600" s="191"/>
      <c r="CU600" s="191"/>
      <c r="CV600" s="191"/>
      <c r="CW600" s="191"/>
      <c r="CX600" s="191"/>
      <c r="CY600" s="191"/>
      <c r="CZ600" s="191"/>
      <c r="DA600" s="191"/>
      <c r="DB600" s="191"/>
      <c r="DC600" s="191"/>
      <c r="DD600" s="191"/>
      <c r="DE600" s="191"/>
      <c r="DF600" s="191"/>
      <c r="DG600" s="191"/>
      <c r="DH600" s="191"/>
      <c r="DI600" s="191"/>
      <c r="DJ600" s="191"/>
      <c r="DK600" s="191"/>
      <c r="DL600" s="191"/>
      <c r="DM600" s="191"/>
      <c r="DN600" s="191"/>
      <c r="DO600" s="191"/>
      <c r="DP600" s="191"/>
      <c r="DQ600" s="191"/>
      <c r="DR600" s="191"/>
      <c r="DS600" s="191"/>
      <c r="DT600" s="191"/>
      <c r="DU600" s="191"/>
      <c r="DV600" s="191"/>
      <c r="DW600" s="191"/>
      <c r="DX600" s="191"/>
      <c r="DY600" s="191"/>
      <c r="DZ600" s="191"/>
      <c r="EA600" s="191"/>
      <c r="EB600" s="191"/>
      <c r="EC600" s="191"/>
      <c r="ED600" s="191"/>
    </row>
    <row r="601" spans="1:134">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c r="BU601" s="191"/>
      <c r="BV601" s="191"/>
      <c r="BW601" s="191"/>
      <c r="BX601" s="191"/>
      <c r="BY601" s="191"/>
      <c r="BZ601" s="191"/>
      <c r="CA601" s="191"/>
      <c r="CB601" s="191"/>
      <c r="CC601" s="191"/>
      <c r="CD601" s="191"/>
      <c r="CE601" s="191"/>
      <c r="CF601" s="191"/>
      <c r="CG601" s="191"/>
      <c r="CH601" s="191"/>
      <c r="CI601" s="191"/>
      <c r="CJ601" s="191"/>
      <c r="CK601" s="191"/>
      <c r="CL601" s="191"/>
      <c r="CM601" s="191"/>
      <c r="CN601" s="191"/>
      <c r="CO601" s="191"/>
      <c r="CP601" s="191"/>
      <c r="CQ601" s="191"/>
      <c r="CR601" s="191"/>
      <c r="CS601" s="191"/>
      <c r="CT601" s="191"/>
      <c r="CU601" s="191"/>
      <c r="CV601" s="191"/>
      <c r="CW601" s="191"/>
      <c r="CX601" s="191"/>
      <c r="CY601" s="191"/>
      <c r="CZ601" s="191"/>
      <c r="DA601" s="191"/>
      <c r="DB601" s="191"/>
      <c r="DC601" s="191"/>
      <c r="DD601" s="191"/>
      <c r="DE601" s="191"/>
      <c r="DF601" s="191"/>
      <c r="DG601" s="191"/>
      <c r="DH601" s="191"/>
      <c r="DI601" s="191"/>
      <c r="DJ601" s="191"/>
      <c r="DK601" s="191"/>
      <c r="DL601" s="191"/>
      <c r="DM601" s="191"/>
      <c r="DN601" s="191"/>
      <c r="DO601" s="191"/>
      <c r="DP601" s="191"/>
      <c r="DQ601" s="191"/>
      <c r="DR601" s="191"/>
      <c r="DS601" s="191"/>
      <c r="DT601" s="191"/>
      <c r="DU601" s="191"/>
      <c r="DV601" s="191"/>
      <c r="DW601" s="191"/>
      <c r="DX601" s="191"/>
      <c r="DY601" s="191"/>
      <c r="DZ601" s="191"/>
      <c r="EA601" s="191"/>
      <c r="EB601" s="191"/>
      <c r="EC601" s="191"/>
      <c r="ED601" s="191"/>
    </row>
    <row r="602" spans="1:134">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c r="BU602" s="191"/>
      <c r="BV602" s="191"/>
      <c r="BW602" s="191"/>
      <c r="BX602" s="191"/>
      <c r="BY602" s="191"/>
      <c r="BZ602" s="191"/>
      <c r="CA602" s="191"/>
      <c r="CB602" s="191"/>
      <c r="CC602" s="191"/>
      <c r="CD602" s="191"/>
      <c r="CE602" s="191"/>
      <c r="CF602" s="191"/>
      <c r="CG602" s="191"/>
      <c r="CH602" s="191"/>
      <c r="CI602" s="191"/>
      <c r="CJ602" s="191"/>
      <c r="CK602" s="191"/>
      <c r="CL602" s="191"/>
      <c r="CM602" s="191"/>
      <c r="CN602" s="191"/>
      <c r="CO602" s="191"/>
      <c r="CP602" s="191"/>
      <c r="CQ602" s="191"/>
      <c r="CR602" s="191"/>
      <c r="CS602" s="191"/>
      <c r="CT602" s="191"/>
      <c r="CU602" s="191"/>
      <c r="CV602" s="191"/>
      <c r="CW602" s="191"/>
      <c r="CX602" s="191"/>
      <c r="CY602" s="191"/>
      <c r="CZ602" s="191"/>
      <c r="DA602" s="191"/>
      <c r="DB602" s="191"/>
      <c r="DC602" s="191"/>
      <c r="DD602" s="191"/>
      <c r="DE602" s="191"/>
      <c r="DF602" s="191"/>
      <c r="DG602" s="191"/>
      <c r="DH602" s="191"/>
      <c r="DI602" s="191"/>
      <c r="DJ602" s="191"/>
      <c r="DK602" s="191"/>
      <c r="DL602" s="191"/>
      <c r="DM602" s="191"/>
      <c r="DN602" s="191"/>
      <c r="DO602" s="191"/>
      <c r="DP602" s="191"/>
      <c r="DQ602" s="191"/>
      <c r="DR602" s="191"/>
      <c r="DS602" s="191"/>
      <c r="DT602" s="191"/>
      <c r="DU602" s="191"/>
      <c r="DV602" s="191"/>
      <c r="DW602" s="191"/>
      <c r="DX602" s="191"/>
      <c r="DY602" s="191"/>
      <c r="DZ602" s="191"/>
      <c r="EA602" s="191"/>
      <c r="EB602" s="191"/>
      <c r="EC602" s="191"/>
      <c r="ED602" s="191"/>
    </row>
    <row r="603" spans="1:134">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c r="BU603" s="191"/>
      <c r="BV603" s="191"/>
      <c r="BW603" s="191"/>
      <c r="BX603" s="191"/>
      <c r="BY603" s="191"/>
      <c r="BZ603" s="191"/>
      <c r="CA603" s="191"/>
      <c r="CB603" s="191"/>
      <c r="CC603" s="191"/>
      <c r="CD603" s="191"/>
      <c r="CE603" s="191"/>
      <c r="CF603" s="191"/>
      <c r="CG603" s="191"/>
      <c r="CH603" s="191"/>
      <c r="CI603" s="191"/>
      <c r="CJ603" s="191"/>
      <c r="CK603" s="191"/>
      <c r="CL603" s="191"/>
      <c r="CM603" s="191"/>
      <c r="CN603" s="191"/>
      <c r="CO603" s="191"/>
      <c r="CP603" s="191"/>
      <c r="CQ603" s="191"/>
      <c r="CR603" s="191"/>
      <c r="CS603" s="191"/>
      <c r="CT603" s="191"/>
      <c r="CU603" s="191"/>
      <c r="CV603" s="191"/>
      <c r="CW603" s="191"/>
      <c r="CX603" s="191"/>
      <c r="CY603" s="191"/>
      <c r="CZ603" s="191"/>
      <c r="DA603" s="191"/>
      <c r="DB603" s="191"/>
      <c r="DC603" s="191"/>
      <c r="DD603" s="191"/>
      <c r="DE603" s="191"/>
      <c r="DF603" s="191"/>
      <c r="DG603" s="191"/>
      <c r="DH603" s="191"/>
      <c r="DI603" s="191"/>
      <c r="DJ603" s="191"/>
      <c r="DK603" s="191"/>
      <c r="DL603" s="191"/>
      <c r="DM603" s="191"/>
      <c r="DN603" s="191"/>
      <c r="DO603" s="191"/>
      <c r="DP603" s="191"/>
      <c r="DQ603" s="191"/>
      <c r="DR603" s="191"/>
      <c r="DS603" s="191"/>
      <c r="DT603" s="191"/>
      <c r="DU603" s="191"/>
      <c r="DV603" s="191"/>
      <c r="DW603" s="191"/>
      <c r="DX603" s="191"/>
      <c r="DY603" s="191"/>
      <c r="DZ603" s="191"/>
      <c r="EA603" s="191"/>
      <c r="EB603" s="191"/>
      <c r="EC603" s="191"/>
      <c r="ED603" s="191"/>
    </row>
    <row r="604" spans="1:134">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c r="BU604" s="191"/>
      <c r="BV604" s="191"/>
      <c r="BW604" s="191"/>
      <c r="BX604" s="191"/>
      <c r="BY604" s="191"/>
      <c r="BZ604" s="191"/>
      <c r="CA604" s="191"/>
      <c r="CB604" s="191"/>
      <c r="CC604" s="191"/>
      <c r="CD604" s="191"/>
      <c r="CE604" s="191"/>
      <c r="CF604" s="191"/>
      <c r="CG604" s="191"/>
      <c r="CH604" s="191"/>
      <c r="CI604" s="191"/>
      <c r="CJ604" s="191"/>
      <c r="CK604" s="191"/>
      <c r="CL604" s="191"/>
      <c r="CM604" s="191"/>
      <c r="CN604" s="191"/>
      <c r="CO604" s="191"/>
      <c r="CP604" s="191"/>
      <c r="CQ604" s="191"/>
      <c r="CR604" s="191"/>
      <c r="CS604" s="191"/>
      <c r="CT604" s="191"/>
      <c r="CU604" s="191"/>
      <c r="CV604" s="191"/>
      <c r="CW604" s="191"/>
      <c r="CX604" s="191"/>
      <c r="CY604" s="191"/>
      <c r="CZ604" s="191"/>
      <c r="DA604" s="191"/>
      <c r="DB604" s="191"/>
      <c r="DC604" s="191"/>
      <c r="DD604" s="191"/>
      <c r="DE604" s="191"/>
      <c r="DF604" s="191"/>
      <c r="DG604" s="191"/>
      <c r="DH604" s="191"/>
      <c r="DI604" s="191"/>
      <c r="DJ604" s="191"/>
      <c r="DK604" s="191"/>
      <c r="DL604" s="191"/>
      <c r="DM604" s="191"/>
      <c r="DN604" s="191"/>
      <c r="DO604" s="191"/>
      <c r="DP604" s="191"/>
      <c r="DQ604" s="191"/>
      <c r="DR604" s="191"/>
      <c r="DS604" s="191"/>
      <c r="DT604" s="191"/>
      <c r="DU604" s="191"/>
      <c r="DV604" s="191"/>
      <c r="DW604" s="191"/>
      <c r="DX604" s="191"/>
      <c r="DY604" s="191"/>
      <c r="DZ604" s="191"/>
      <c r="EA604" s="191"/>
      <c r="EB604" s="191"/>
      <c r="EC604" s="191"/>
      <c r="ED604" s="191"/>
    </row>
    <row r="605" spans="1:134">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c r="BU605" s="191"/>
      <c r="BV605" s="191"/>
      <c r="BW605" s="191"/>
      <c r="BX605" s="191"/>
      <c r="BY605" s="191"/>
      <c r="BZ605" s="191"/>
      <c r="CA605" s="191"/>
      <c r="CB605" s="191"/>
      <c r="CC605" s="191"/>
      <c r="CD605" s="191"/>
      <c r="CE605" s="191"/>
      <c r="CF605" s="191"/>
      <c r="CG605" s="191"/>
      <c r="CH605" s="191"/>
      <c r="CI605" s="191"/>
      <c r="CJ605" s="191"/>
      <c r="CK605" s="191"/>
      <c r="CL605" s="191"/>
      <c r="CM605" s="191"/>
      <c r="CN605" s="191"/>
      <c r="CO605" s="191"/>
      <c r="CP605" s="191"/>
      <c r="CQ605" s="191"/>
      <c r="CR605" s="191"/>
      <c r="CS605" s="191"/>
      <c r="CT605" s="191"/>
      <c r="CU605" s="191"/>
      <c r="CV605" s="191"/>
      <c r="CW605" s="191"/>
      <c r="CX605" s="191"/>
      <c r="CY605" s="191"/>
      <c r="CZ605" s="191"/>
      <c r="DA605" s="191"/>
      <c r="DB605" s="191"/>
      <c r="DC605" s="191"/>
      <c r="DD605" s="191"/>
      <c r="DE605" s="191"/>
      <c r="DF605" s="191"/>
      <c r="DG605" s="191"/>
      <c r="DH605" s="191"/>
      <c r="DI605" s="191"/>
      <c r="DJ605" s="191"/>
      <c r="DK605" s="191"/>
      <c r="DL605" s="191"/>
      <c r="DM605" s="191"/>
      <c r="DN605" s="191"/>
      <c r="DO605" s="191"/>
      <c r="DP605" s="191"/>
      <c r="DQ605" s="191"/>
      <c r="DR605" s="191"/>
      <c r="DS605" s="191"/>
      <c r="DT605" s="191"/>
      <c r="DU605" s="191"/>
      <c r="DV605" s="191"/>
      <c r="DW605" s="191"/>
      <c r="DX605" s="191"/>
      <c r="DY605" s="191"/>
      <c r="DZ605" s="191"/>
      <c r="EA605" s="191"/>
      <c r="EB605" s="191"/>
      <c r="EC605" s="191"/>
      <c r="ED605" s="191"/>
    </row>
    <row r="606" spans="1:134">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c r="BU606" s="191"/>
      <c r="BV606" s="191"/>
      <c r="BW606" s="191"/>
      <c r="BX606" s="191"/>
      <c r="BY606" s="191"/>
      <c r="BZ606" s="191"/>
      <c r="CA606" s="191"/>
      <c r="CB606" s="191"/>
      <c r="CC606" s="191"/>
      <c r="CD606" s="191"/>
      <c r="CE606" s="191"/>
      <c r="CF606" s="191"/>
      <c r="CG606" s="191"/>
      <c r="CH606" s="191"/>
      <c r="CI606" s="191"/>
      <c r="CJ606" s="191"/>
      <c r="CK606" s="191"/>
      <c r="CL606" s="191"/>
      <c r="CM606" s="191"/>
      <c r="CN606" s="191"/>
      <c r="CO606" s="191"/>
      <c r="CP606" s="191"/>
      <c r="CQ606" s="191"/>
      <c r="CR606" s="191"/>
      <c r="CS606" s="191"/>
      <c r="CT606" s="191"/>
      <c r="CU606" s="191"/>
      <c r="CV606" s="191"/>
      <c r="CW606" s="191"/>
      <c r="CX606" s="191"/>
      <c r="CY606" s="191"/>
      <c r="CZ606" s="191"/>
      <c r="DA606" s="191"/>
      <c r="DB606" s="191"/>
      <c r="DC606" s="191"/>
      <c r="DD606" s="191"/>
      <c r="DE606" s="191"/>
      <c r="DF606" s="191"/>
      <c r="DG606" s="191"/>
      <c r="DH606" s="191"/>
      <c r="DI606" s="191"/>
      <c r="DJ606" s="191"/>
      <c r="DK606" s="191"/>
      <c r="DL606" s="191"/>
      <c r="DM606" s="191"/>
      <c r="DN606" s="191"/>
      <c r="DO606" s="191"/>
      <c r="DP606" s="191"/>
      <c r="DQ606" s="191"/>
      <c r="DR606" s="191"/>
      <c r="DS606" s="191"/>
      <c r="DT606" s="191"/>
      <c r="DU606" s="191"/>
      <c r="DV606" s="191"/>
      <c r="DW606" s="191"/>
      <c r="DX606" s="191"/>
      <c r="DY606" s="191"/>
      <c r="DZ606" s="191"/>
      <c r="EA606" s="191"/>
      <c r="EB606" s="191"/>
      <c r="EC606" s="191"/>
      <c r="ED606" s="191"/>
    </row>
    <row r="607" spans="1:134">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c r="BU607" s="191"/>
      <c r="BV607" s="191"/>
      <c r="BW607" s="191"/>
      <c r="BX607" s="191"/>
      <c r="BY607" s="191"/>
      <c r="BZ607" s="191"/>
      <c r="CA607" s="191"/>
      <c r="CB607" s="191"/>
      <c r="CC607" s="191"/>
      <c r="CD607" s="191"/>
      <c r="CE607" s="191"/>
      <c r="CF607" s="191"/>
      <c r="CG607" s="191"/>
      <c r="CH607" s="191"/>
      <c r="CI607" s="191"/>
      <c r="CJ607" s="191"/>
      <c r="CK607" s="191"/>
      <c r="CL607" s="191"/>
      <c r="CM607" s="191"/>
      <c r="CN607" s="191"/>
      <c r="CO607" s="191"/>
      <c r="CP607" s="191"/>
      <c r="CQ607" s="191"/>
      <c r="CR607" s="191"/>
      <c r="CS607" s="191"/>
      <c r="CT607" s="191"/>
      <c r="CU607" s="191"/>
      <c r="CV607" s="191"/>
      <c r="CW607" s="191"/>
      <c r="CX607" s="191"/>
      <c r="CY607" s="191"/>
      <c r="CZ607" s="191"/>
      <c r="DA607" s="191"/>
      <c r="DB607" s="191"/>
      <c r="DC607" s="191"/>
      <c r="DD607" s="191"/>
      <c r="DE607" s="191"/>
      <c r="DF607" s="191"/>
      <c r="DG607" s="191"/>
      <c r="DH607" s="191"/>
      <c r="DI607" s="191"/>
      <c r="DJ607" s="191"/>
      <c r="DK607" s="191"/>
      <c r="DL607" s="191"/>
      <c r="DM607" s="191"/>
      <c r="DN607" s="191"/>
      <c r="DO607" s="191"/>
      <c r="DP607" s="191"/>
      <c r="DQ607" s="191"/>
      <c r="DR607" s="191"/>
      <c r="DS607" s="191"/>
      <c r="DT607" s="191"/>
      <c r="DU607" s="191"/>
      <c r="DV607" s="191"/>
      <c r="DW607" s="191"/>
      <c r="DX607" s="191"/>
      <c r="DY607" s="191"/>
      <c r="DZ607" s="191"/>
      <c r="EA607" s="191"/>
      <c r="EB607" s="191"/>
      <c r="EC607" s="191"/>
      <c r="ED607" s="191"/>
    </row>
    <row r="608" spans="1:134">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c r="BU608" s="191"/>
      <c r="BV608" s="191"/>
      <c r="BW608" s="191"/>
      <c r="BX608" s="191"/>
      <c r="BY608" s="191"/>
      <c r="BZ608" s="191"/>
      <c r="CA608" s="191"/>
      <c r="CB608" s="191"/>
      <c r="CC608" s="191"/>
      <c r="CD608" s="191"/>
      <c r="CE608" s="191"/>
      <c r="CF608" s="191"/>
      <c r="CG608" s="191"/>
      <c r="CH608" s="191"/>
      <c r="CI608" s="191"/>
      <c r="CJ608" s="191"/>
      <c r="CK608" s="191"/>
      <c r="CL608" s="191"/>
      <c r="CM608" s="191"/>
      <c r="CN608" s="191"/>
      <c r="CO608" s="191"/>
      <c r="CP608" s="191"/>
      <c r="CQ608" s="191"/>
      <c r="CR608" s="191"/>
      <c r="CS608" s="191"/>
      <c r="CT608" s="191"/>
      <c r="CU608" s="191"/>
      <c r="CV608" s="191"/>
      <c r="CW608" s="191"/>
      <c r="CX608" s="191"/>
      <c r="CY608" s="191"/>
      <c r="CZ608" s="191"/>
      <c r="DA608" s="191"/>
      <c r="DB608" s="191"/>
      <c r="DC608" s="191"/>
      <c r="DD608" s="191"/>
      <c r="DE608" s="191"/>
      <c r="DF608" s="191"/>
      <c r="DG608" s="191"/>
      <c r="DH608" s="191"/>
      <c r="DI608" s="191"/>
      <c r="DJ608" s="191"/>
      <c r="DK608" s="191"/>
      <c r="DL608" s="191"/>
      <c r="DM608" s="191"/>
      <c r="DN608" s="191"/>
      <c r="DO608" s="191"/>
      <c r="DP608" s="191"/>
      <c r="DQ608" s="191"/>
      <c r="DR608" s="191"/>
      <c r="DS608" s="191"/>
      <c r="DT608" s="191"/>
      <c r="DU608" s="191"/>
      <c r="DV608" s="191"/>
      <c r="DW608" s="191"/>
      <c r="DX608" s="191"/>
      <c r="DY608" s="191"/>
      <c r="DZ608" s="191"/>
      <c r="EA608" s="191"/>
      <c r="EB608" s="191"/>
      <c r="EC608" s="191"/>
      <c r="ED608" s="191"/>
    </row>
    <row r="609" spans="1:134">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c r="BU609" s="191"/>
      <c r="BV609" s="191"/>
      <c r="BW609" s="191"/>
      <c r="BX609" s="191"/>
      <c r="BY609" s="191"/>
      <c r="BZ609" s="191"/>
      <c r="CA609" s="191"/>
      <c r="CB609" s="191"/>
      <c r="CC609" s="191"/>
      <c r="CD609" s="191"/>
      <c r="CE609" s="191"/>
      <c r="CF609" s="191"/>
      <c r="CG609" s="191"/>
      <c r="CH609" s="191"/>
      <c r="CI609" s="191"/>
      <c r="CJ609" s="191"/>
      <c r="CK609" s="191"/>
      <c r="CL609" s="191"/>
      <c r="CM609" s="191"/>
      <c r="CN609" s="191"/>
      <c r="CO609" s="191"/>
      <c r="CP609" s="191"/>
      <c r="CQ609" s="191"/>
      <c r="CR609" s="191"/>
      <c r="CS609" s="191"/>
      <c r="CT609" s="191"/>
      <c r="CU609" s="191"/>
      <c r="CV609" s="191"/>
      <c r="CW609" s="191"/>
      <c r="CX609" s="191"/>
      <c r="CY609" s="191"/>
      <c r="CZ609" s="191"/>
      <c r="DA609" s="191"/>
      <c r="DB609" s="191"/>
      <c r="DC609" s="191"/>
      <c r="DD609" s="191"/>
      <c r="DE609" s="191"/>
      <c r="DF609" s="191"/>
      <c r="DG609" s="191"/>
      <c r="DH609" s="191"/>
      <c r="DI609" s="191"/>
      <c r="DJ609" s="191"/>
      <c r="DK609" s="191"/>
      <c r="DL609" s="191"/>
      <c r="DM609" s="191"/>
      <c r="DN609" s="191"/>
      <c r="DO609" s="191"/>
      <c r="DP609" s="191"/>
      <c r="DQ609" s="191"/>
      <c r="DR609" s="191"/>
      <c r="DS609" s="191"/>
      <c r="DT609" s="191"/>
      <c r="DU609" s="191"/>
      <c r="DV609" s="191"/>
      <c r="DW609" s="191"/>
      <c r="DX609" s="191"/>
      <c r="DY609" s="191"/>
      <c r="DZ609" s="191"/>
      <c r="EA609" s="191"/>
      <c r="EB609" s="191"/>
      <c r="EC609" s="191"/>
      <c r="ED609" s="191"/>
    </row>
    <row r="610" spans="1:134">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c r="DT610" s="191"/>
      <c r="DU610" s="191"/>
      <c r="DV610" s="191"/>
      <c r="DW610" s="191"/>
      <c r="DX610" s="191"/>
      <c r="DY610" s="191"/>
      <c r="DZ610" s="191"/>
      <c r="EA610" s="191"/>
      <c r="EB610" s="191"/>
      <c r="EC610" s="191"/>
      <c r="ED610" s="191"/>
    </row>
    <row r="611" spans="1:134">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1"/>
      <c r="DX611" s="191"/>
      <c r="DY611" s="191"/>
      <c r="DZ611" s="191"/>
      <c r="EA611" s="191"/>
      <c r="EB611" s="191"/>
      <c r="EC611" s="191"/>
      <c r="ED611" s="191"/>
    </row>
    <row r="612" spans="1:134">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c r="BU612" s="191"/>
      <c r="BV612" s="191"/>
      <c r="BW612" s="191"/>
      <c r="BX612" s="191"/>
      <c r="BY612" s="191"/>
      <c r="BZ612" s="191"/>
      <c r="CA612" s="191"/>
      <c r="CB612" s="191"/>
      <c r="CC612" s="191"/>
      <c r="CD612" s="191"/>
      <c r="CE612" s="191"/>
      <c r="CF612" s="191"/>
      <c r="CG612" s="191"/>
      <c r="CH612" s="191"/>
      <c r="CI612" s="191"/>
      <c r="CJ612" s="191"/>
      <c r="CK612" s="191"/>
      <c r="CL612" s="191"/>
      <c r="CM612" s="191"/>
      <c r="CN612" s="191"/>
      <c r="CO612" s="191"/>
      <c r="CP612" s="191"/>
      <c r="CQ612" s="191"/>
      <c r="CR612" s="191"/>
      <c r="CS612" s="191"/>
      <c r="CT612" s="191"/>
      <c r="CU612" s="191"/>
      <c r="CV612" s="191"/>
      <c r="CW612" s="191"/>
      <c r="CX612" s="191"/>
      <c r="CY612" s="191"/>
      <c r="CZ612" s="191"/>
      <c r="DA612" s="191"/>
      <c r="DB612" s="191"/>
      <c r="DC612" s="191"/>
      <c r="DD612" s="191"/>
      <c r="DE612" s="191"/>
      <c r="DF612" s="191"/>
      <c r="DG612" s="191"/>
      <c r="DH612" s="191"/>
      <c r="DI612" s="191"/>
      <c r="DJ612" s="191"/>
      <c r="DK612" s="191"/>
      <c r="DL612" s="191"/>
      <c r="DM612" s="191"/>
      <c r="DN612" s="191"/>
      <c r="DO612" s="191"/>
      <c r="DP612" s="191"/>
      <c r="DQ612" s="191"/>
      <c r="DR612" s="191"/>
      <c r="DS612" s="191"/>
      <c r="DT612" s="191"/>
      <c r="DU612" s="191"/>
      <c r="DV612" s="191"/>
      <c r="DW612" s="191"/>
      <c r="DX612" s="191"/>
      <c r="DY612" s="191"/>
      <c r="DZ612" s="191"/>
      <c r="EA612" s="191"/>
      <c r="EB612" s="191"/>
      <c r="EC612" s="191"/>
      <c r="ED612" s="191"/>
    </row>
    <row r="613" spans="1:134">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c r="BU613" s="191"/>
      <c r="BV613" s="191"/>
      <c r="BW613" s="191"/>
      <c r="BX613" s="191"/>
      <c r="BY613" s="191"/>
      <c r="BZ613" s="191"/>
      <c r="CA613" s="191"/>
      <c r="CB613" s="191"/>
      <c r="CC613" s="191"/>
      <c r="CD613" s="191"/>
      <c r="CE613" s="191"/>
      <c r="CF613" s="191"/>
      <c r="CG613" s="191"/>
      <c r="CH613" s="191"/>
      <c r="CI613" s="191"/>
      <c r="CJ613" s="191"/>
      <c r="CK613" s="191"/>
      <c r="CL613" s="191"/>
      <c r="CM613" s="191"/>
      <c r="CN613" s="191"/>
      <c r="CO613" s="191"/>
      <c r="CP613" s="191"/>
      <c r="CQ613" s="191"/>
      <c r="CR613" s="191"/>
      <c r="CS613" s="191"/>
      <c r="CT613" s="191"/>
      <c r="CU613" s="191"/>
      <c r="CV613" s="191"/>
      <c r="CW613" s="191"/>
      <c r="CX613" s="191"/>
      <c r="CY613" s="191"/>
      <c r="CZ613" s="191"/>
      <c r="DA613" s="191"/>
      <c r="DB613" s="191"/>
      <c r="DC613" s="191"/>
      <c r="DD613" s="191"/>
      <c r="DE613" s="191"/>
      <c r="DF613" s="191"/>
      <c r="DG613" s="191"/>
      <c r="DH613" s="191"/>
      <c r="DI613" s="191"/>
      <c r="DJ613" s="191"/>
      <c r="DK613" s="191"/>
      <c r="DL613" s="191"/>
      <c r="DM613" s="191"/>
      <c r="DN613" s="191"/>
      <c r="DO613" s="191"/>
      <c r="DP613" s="191"/>
      <c r="DQ613" s="191"/>
      <c r="DR613" s="191"/>
      <c r="DS613" s="191"/>
      <c r="DT613" s="191"/>
      <c r="DU613" s="191"/>
      <c r="DV613" s="191"/>
      <c r="DW613" s="191"/>
      <c r="DX613" s="191"/>
      <c r="DY613" s="191"/>
      <c r="DZ613" s="191"/>
      <c r="EA613" s="191"/>
      <c r="EB613" s="191"/>
      <c r="EC613" s="191"/>
      <c r="ED613" s="191"/>
    </row>
    <row r="614" spans="1:134">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c r="BU614" s="191"/>
      <c r="BV614" s="191"/>
      <c r="BW614" s="191"/>
      <c r="BX614" s="191"/>
      <c r="BY614" s="191"/>
      <c r="BZ614" s="191"/>
      <c r="CA614" s="191"/>
      <c r="CB614" s="191"/>
      <c r="CC614" s="191"/>
      <c r="CD614" s="191"/>
      <c r="CE614" s="191"/>
      <c r="CF614" s="191"/>
      <c r="CG614" s="191"/>
      <c r="CH614" s="191"/>
      <c r="CI614" s="191"/>
      <c r="CJ614" s="191"/>
      <c r="CK614" s="191"/>
      <c r="CL614" s="191"/>
      <c r="CM614" s="191"/>
      <c r="CN614" s="191"/>
      <c r="CO614" s="191"/>
      <c r="CP614" s="191"/>
      <c r="CQ614" s="191"/>
      <c r="CR614" s="191"/>
      <c r="CS614" s="191"/>
      <c r="CT614" s="191"/>
      <c r="CU614" s="191"/>
      <c r="CV614" s="191"/>
      <c r="CW614" s="191"/>
      <c r="CX614" s="191"/>
      <c r="CY614" s="191"/>
      <c r="CZ614" s="191"/>
      <c r="DA614" s="191"/>
      <c r="DB614" s="191"/>
      <c r="DC614" s="191"/>
      <c r="DD614" s="191"/>
      <c r="DE614" s="191"/>
      <c r="DF614" s="191"/>
      <c r="DG614" s="191"/>
      <c r="DH614" s="191"/>
      <c r="DI614" s="191"/>
      <c r="DJ614" s="191"/>
      <c r="DK614" s="191"/>
      <c r="DL614" s="191"/>
      <c r="DM614" s="191"/>
      <c r="DN614" s="191"/>
      <c r="DO614" s="191"/>
      <c r="DP614" s="191"/>
      <c r="DQ614" s="191"/>
      <c r="DR614" s="191"/>
      <c r="DS614" s="191"/>
      <c r="DT614" s="191"/>
      <c r="DU614" s="191"/>
      <c r="DV614" s="191"/>
      <c r="DW614" s="191"/>
      <c r="DX614" s="191"/>
      <c r="DY614" s="191"/>
      <c r="DZ614" s="191"/>
      <c r="EA614" s="191"/>
      <c r="EB614" s="191"/>
      <c r="EC614" s="191"/>
      <c r="ED614" s="191"/>
    </row>
    <row r="615" spans="1:134">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c r="BU615" s="191"/>
      <c r="BV615" s="191"/>
      <c r="BW615" s="191"/>
      <c r="BX615" s="191"/>
      <c r="BY615" s="191"/>
      <c r="BZ615" s="191"/>
      <c r="CA615" s="191"/>
      <c r="CB615" s="191"/>
      <c r="CC615" s="191"/>
      <c r="CD615" s="191"/>
      <c r="CE615" s="191"/>
      <c r="CF615" s="191"/>
      <c r="CG615" s="191"/>
      <c r="CH615" s="191"/>
      <c r="CI615" s="191"/>
      <c r="CJ615" s="191"/>
      <c r="CK615" s="191"/>
      <c r="CL615" s="191"/>
      <c r="CM615" s="191"/>
      <c r="CN615" s="191"/>
      <c r="CO615" s="191"/>
      <c r="CP615" s="191"/>
      <c r="CQ615" s="191"/>
      <c r="CR615" s="191"/>
      <c r="CS615" s="191"/>
      <c r="CT615" s="191"/>
      <c r="CU615" s="191"/>
      <c r="CV615" s="191"/>
      <c r="CW615" s="191"/>
      <c r="CX615" s="191"/>
      <c r="CY615" s="191"/>
      <c r="CZ615" s="191"/>
      <c r="DA615" s="191"/>
      <c r="DB615" s="191"/>
      <c r="DC615" s="191"/>
      <c r="DD615" s="191"/>
      <c r="DE615" s="191"/>
      <c r="DF615" s="191"/>
      <c r="DG615" s="191"/>
      <c r="DH615" s="191"/>
      <c r="DI615" s="191"/>
      <c r="DJ615" s="191"/>
      <c r="DK615" s="191"/>
      <c r="DL615" s="191"/>
      <c r="DM615" s="191"/>
      <c r="DN615" s="191"/>
      <c r="DO615" s="191"/>
      <c r="DP615" s="191"/>
      <c r="DQ615" s="191"/>
      <c r="DR615" s="191"/>
      <c r="DS615" s="191"/>
      <c r="DT615" s="191"/>
      <c r="DU615" s="191"/>
      <c r="DV615" s="191"/>
      <c r="DW615" s="191"/>
      <c r="DX615" s="191"/>
      <c r="DY615" s="191"/>
      <c r="DZ615" s="191"/>
      <c r="EA615" s="191"/>
      <c r="EB615" s="191"/>
      <c r="EC615" s="191"/>
      <c r="ED615" s="191"/>
    </row>
    <row r="616" spans="1:134">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c r="BU616" s="191"/>
      <c r="BV616" s="191"/>
      <c r="BW616" s="191"/>
      <c r="BX616" s="191"/>
      <c r="BY616" s="191"/>
      <c r="BZ616" s="191"/>
      <c r="CA616" s="191"/>
      <c r="CB616" s="191"/>
      <c r="CC616" s="191"/>
      <c r="CD616" s="191"/>
      <c r="CE616" s="191"/>
      <c r="CF616" s="191"/>
      <c r="CG616" s="191"/>
      <c r="CH616" s="191"/>
      <c r="CI616" s="191"/>
      <c r="CJ616" s="191"/>
      <c r="CK616" s="191"/>
      <c r="CL616" s="191"/>
      <c r="CM616" s="191"/>
      <c r="CN616" s="191"/>
      <c r="CO616" s="191"/>
      <c r="CP616" s="191"/>
      <c r="CQ616" s="191"/>
      <c r="CR616" s="191"/>
      <c r="CS616" s="191"/>
      <c r="CT616" s="191"/>
      <c r="CU616" s="191"/>
      <c r="CV616" s="191"/>
      <c r="CW616" s="191"/>
      <c r="CX616" s="191"/>
      <c r="CY616" s="191"/>
      <c r="CZ616" s="191"/>
      <c r="DA616" s="191"/>
      <c r="DB616" s="191"/>
      <c r="DC616" s="191"/>
      <c r="DD616" s="191"/>
      <c r="DE616" s="191"/>
      <c r="DF616" s="191"/>
      <c r="DG616" s="191"/>
      <c r="DH616" s="191"/>
      <c r="DI616" s="191"/>
      <c r="DJ616" s="191"/>
      <c r="DK616" s="191"/>
      <c r="DL616" s="191"/>
      <c r="DM616" s="191"/>
      <c r="DN616" s="191"/>
      <c r="DO616" s="191"/>
      <c r="DP616" s="191"/>
      <c r="DQ616" s="191"/>
      <c r="DR616" s="191"/>
      <c r="DS616" s="191"/>
      <c r="DT616" s="191"/>
      <c r="DU616" s="191"/>
      <c r="DV616" s="191"/>
      <c r="DW616" s="191"/>
      <c r="DX616" s="191"/>
      <c r="DY616" s="191"/>
      <c r="DZ616" s="191"/>
      <c r="EA616" s="191"/>
      <c r="EB616" s="191"/>
      <c r="EC616" s="191"/>
      <c r="ED616" s="191"/>
    </row>
    <row r="617" spans="1:134">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c r="BU617" s="191"/>
      <c r="BV617" s="191"/>
      <c r="BW617" s="191"/>
      <c r="BX617" s="191"/>
      <c r="BY617" s="191"/>
      <c r="BZ617" s="191"/>
      <c r="CA617" s="191"/>
      <c r="CB617" s="191"/>
      <c r="CC617" s="191"/>
      <c r="CD617" s="191"/>
      <c r="CE617" s="191"/>
      <c r="CF617" s="191"/>
      <c r="CG617" s="191"/>
      <c r="CH617" s="191"/>
      <c r="CI617" s="191"/>
      <c r="CJ617" s="191"/>
      <c r="CK617" s="191"/>
      <c r="CL617" s="191"/>
      <c r="CM617" s="191"/>
      <c r="CN617" s="191"/>
      <c r="CO617" s="191"/>
      <c r="CP617" s="191"/>
      <c r="CQ617" s="191"/>
      <c r="CR617" s="191"/>
      <c r="CS617" s="191"/>
      <c r="CT617" s="191"/>
      <c r="CU617" s="191"/>
      <c r="CV617" s="191"/>
      <c r="CW617" s="191"/>
      <c r="CX617" s="191"/>
      <c r="CY617" s="191"/>
      <c r="CZ617" s="191"/>
      <c r="DA617" s="191"/>
      <c r="DB617" s="191"/>
      <c r="DC617" s="191"/>
      <c r="DD617" s="191"/>
      <c r="DE617" s="191"/>
      <c r="DF617" s="191"/>
      <c r="DG617" s="191"/>
      <c r="DH617" s="191"/>
      <c r="DI617" s="191"/>
      <c r="DJ617" s="191"/>
      <c r="DK617" s="191"/>
      <c r="DL617" s="191"/>
      <c r="DM617" s="191"/>
      <c r="DN617" s="191"/>
      <c r="DO617" s="191"/>
      <c r="DP617" s="191"/>
      <c r="DQ617" s="191"/>
      <c r="DR617" s="191"/>
      <c r="DS617" s="191"/>
      <c r="DT617" s="191"/>
      <c r="DU617" s="191"/>
      <c r="DV617" s="191"/>
      <c r="DW617" s="191"/>
      <c r="DX617" s="191"/>
      <c r="DY617" s="191"/>
      <c r="DZ617" s="191"/>
      <c r="EA617" s="191"/>
      <c r="EB617" s="191"/>
      <c r="EC617" s="191"/>
      <c r="ED617" s="191"/>
    </row>
    <row r="618" spans="1:134">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c r="BU618" s="191"/>
      <c r="BV618" s="191"/>
      <c r="BW618" s="191"/>
      <c r="BX618" s="191"/>
      <c r="BY618" s="191"/>
      <c r="BZ618" s="191"/>
      <c r="CA618" s="191"/>
      <c r="CB618" s="191"/>
      <c r="CC618" s="191"/>
      <c r="CD618" s="191"/>
      <c r="CE618" s="191"/>
      <c r="CF618" s="191"/>
      <c r="CG618" s="191"/>
      <c r="CH618" s="191"/>
      <c r="CI618" s="191"/>
      <c r="CJ618" s="191"/>
      <c r="CK618" s="191"/>
      <c r="CL618" s="191"/>
      <c r="CM618" s="191"/>
      <c r="CN618" s="191"/>
      <c r="CO618" s="191"/>
      <c r="CP618" s="191"/>
      <c r="CQ618" s="191"/>
      <c r="CR618" s="191"/>
      <c r="CS618" s="191"/>
      <c r="CT618" s="191"/>
      <c r="CU618" s="191"/>
      <c r="CV618" s="191"/>
      <c r="CW618" s="191"/>
      <c r="CX618" s="191"/>
      <c r="CY618" s="191"/>
      <c r="CZ618" s="191"/>
      <c r="DA618" s="191"/>
      <c r="DB618" s="191"/>
      <c r="DC618" s="191"/>
      <c r="DD618" s="191"/>
      <c r="DE618" s="191"/>
      <c r="DF618" s="191"/>
      <c r="DG618" s="191"/>
      <c r="DH618" s="191"/>
      <c r="DI618" s="191"/>
      <c r="DJ618" s="191"/>
      <c r="DK618" s="191"/>
      <c r="DL618" s="191"/>
      <c r="DM618" s="191"/>
      <c r="DN618" s="191"/>
      <c r="DO618" s="191"/>
      <c r="DP618" s="191"/>
      <c r="DQ618" s="191"/>
      <c r="DR618" s="191"/>
      <c r="DS618" s="191"/>
      <c r="DT618" s="191"/>
      <c r="DU618" s="191"/>
      <c r="DV618" s="191"/>
      <c r="DW618" s="191"/>
      <c r="DX618" s="191"/>
      <c r="DY618" s="191"/>
      <c r="DZ618" s="191"/>
      <c r="EA618" s="191"/>
      <c r="EB618" s="191"/>
      <c r="EC618" s="191"/>
      <c r="ED618" s="191"/>
    </row>
    <row r="619" spans="1:134">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c r="BU619" s="191"/>
      <c r="BV619" s="191"/>
      <c r="BW619" s="191"/>
      <c r="BX619" s="191"/>
      <c r="BY619" s="191"/>
      <c r="BZ619" s="191"/>
      <c r="CA619" s="191"/>
      <c r="CB619" s="191"/>
      <c r="CC619" s="191"/>
      <c r="CD619" s="191"/>
      <c r="CE619" s="191"/>
      <c r="CF619" s="191"/>
      <c r="CG619" s="191"/>
      <c r="CH619" s="191"/>
      <c r="CI619" s="191"/>
      <c r="CJ619" s="191"/>
      <c r="CK619" s="191"/>
      <c r="CL619" s="191"/>
      <c r="CM619" s="191"/>
      <c r="CN619" s="191"/>
      <c r="CO619" s="191"/>
      <c r="CP619" s="191"/>
      <c r="CQ619" s="191"/>
      <c r="CR619" s="191"/>
      <c r="CS619" s="191"/>
      <c r="CT619" s="191"/>
      <c r="CU619" s="191"/>
      <c r="CV619" s="191"/>
      <c r="CW619" s="191"/>
      <c r="CX619" s="191"/>
      <c r="CY619" s="191"/>
      <c r="CZ619" s="191"/>
      <c r="DA619" s="191"/>
      <c r="DB619" s="191"/>
      <c r="DC619" s="191"/>
      <c r="DD619" s="191"/>
      <c r="DE619" s="191"/>
      <c r="DF619" s="191"/>
      <c r="DG619" s="191"/>
      <c r="DH619" s="191"/>
      <c r="DI619" s="191"/>
      <c r="DJ619" s="191"/>
      <c r="DK619" s="191"/>
      <c r="DL619" s="191"/>
      <c r="DM619" s="191"/>
      <c r="DN619" s="191"/>
      <c r="DO619" s="191"/>
      <c r="DP619" s="191"/>
      <c r="DQ619" s="191"/>
      <c r="DR619" s="191"/>
      <c r="DS619" s="191"/>
      <c r="DT619" s="191"/>
      <c r="DU619" s="191"/>
      <c r="DV619" s="191"/>
      <c r="DW619" s="191"/>
      <c r="DX619" s="191"/>
      <c r="DY619" s="191"/>
      <c r="DZ619" s="191"/>
      <c r="EA619" s="191"/>
      <c r="EB619" s="191"/>
      <c r="EC619" s="191"/>
      <c r="ED619" s="191"/>
    </row>
    <row r="620" spans="1:134">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c r="BU620" s="191"/>
      <c r="BV620" s="191"/>
      <c r="BW620" s="191"/>
      <c r="BX620" s="191"/>
      <c r="BY620" s="191"/>
      <c r="BZ620" s="191"/>
      <c r="CA620" s="191"/>
      <c r="CB620" s="191"/>
      <c r="CC620" s="191"/>
      <c r="CD620" s="191"/>
      <c r="CE620" s="191"/>
      <c r="CF620" s="191"/>
      <c r="CG620" s="191"/>
      <c r="CH620" s="191"/>
      <c r="CI620" s="191"/>
      <c r="CJ620" s="191"/>
      <c r="CK620" s="191"/>
      <c r="CL620" s="191"/>
      <c r="CM620" s="191"/>
      <c r="CN620" s="191"/>
      <c r="CO620" s="191"/>
      <c r="CP620" s="191"/>
      <c r="CQ620" s="191"/>
      <c r="CR620" s="191"/>
      <c r="CS620" s="191"/>
      <c r="CT620" s="191"/>
      <c r="CU620" s="191"/>
      <c r="CV620" s="191"/>
      <c r="CW620" s="191"/>
      <c r="CX620" s="191"/>
      <c r="CY620" s="191"/>
      <c r="CZ620" s="191"/>
      <c r="DA620" s="191"/>
      <c r="DB620" s="191"/>
      <c r="DC620" s="191"/>
      <c r="DD620" s="191"/>
      <c r="DE620" s="191"/>
      <c r="DF620" s="191"/>
      <c r="DG620" s="191"/>
      <c r="DH620" s="191"/>
      <c r="DI620" s="191"/>
      <c r="DJ620" s="191"/>
      <c r="DK620" s="191"/>
      <c r="DL620" s="191"/>
      <c r="DM620" s="191"/>
      <c r="DN620" s="191"/>
      <c r="DO620" s="191"/>
      <c r="DP620" s="191"/>
      <c r="DQ620" s="191"/>
      <c r="DR620" s="191"/>
      <c r="DS620" s="191"/>
      <c r="DT620" s="191"/>
      <c r="DU620" s="191"/>
      <c r="DV620" s="191"/>
      <c r="DW620" s="191"/>
      <c r="DX620" s="191"/>
      <c r="DY620" s="191"/>
      <c r="DZ620" s="191"/>
      <c r="EA620" s="191"/>
      <c r="EB620" s="191"/>
      <c r="EC620" s="191"/>
      <c r="ED620" s="191"/>
    </row>
    <row r="621" spans="1:134">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c r="BU621" s="191"/>
      <c r="BV621" s="191"/>
      <c r="BW621" s="191"/>
      <c r="BX621" s="191"/>
      <c r="BY621" s="191"/>
      <c r="BZ621" s="191"/>
      <c r="CA621" s="191"/>
      <c r="CB621" s="191"/>
      <c r="CC621" s="191"/>
      <c r="CD621" s="191"/>
      <c r="CE621" s="191"/>
      <c r="CF621" s="191"/>
      <c r="CG621" s="191"/>
      <c r="CH621" s="191"/>
      <c r="CI621" s="191"/>
      <c r="CJ621" s="191"/>
      <c r="CK621" s="191"/>
      <c r="CL621" s="191"/>
      <c r="CM621" s="191"/>
      <c r="CN621" s="191"/>
      <c r="CO621" s="191"/>
      <c r="CP621" s="191"/>
      <c r="CQ621" s="191"/>
      <c r="CR621" s="191"/>
      <c r="CS621" s="191"/>
      <c r="CT621" s="191"/>
      <c r="CU621" s="191"/>
      <c r="CV621" s="191"/>
      <c r="CW621" s="191"/>
      <c r="CX621" s="191"/>
      <c r="CY621" s="191"/>
      <c r="CZ621" s="191"/>
      <c r="DA621" s="191"/>
      <c r="DB621" s="191"/>
      <c r="DC621" s="191"/>
      <c r="DD621" s="191"/>
      <c r="DE621" s="191"/>
      <c r="DF621" s="191"/>
      <c r="DG621" s="191"/>
      <c r="DH621" s="191"/>
      <c r="DI621" s="191"/>
      <c r="DJ621" s="191"/>
      <c r="DK621" s="191"/>
      <c r="DL621" s="191"/>
      <c r="DM621" s="191"/>
      <c r="DN621" s="191"/>
      <c r="DO621" s="191"/>
      <c r="DP621" s="191"/>
      <c r="DQ621" s="191"/>
      <c r="DR621" s="191"/>
      <c r="DS621" s="191"/>
      <c r="DT621" s="191"/>
      <c r="DU621" s="191"/>
      <c r="DV621" s="191"/>
      <c r="DW621" s="191"/>
      <c r="DX621" s="191"/>
      <c r="DY621" s="191"/>
      <c r="DZ621" s="191"/>
      <c r="EA621" s="191"/>
      <c r="EB621" s="191"/>
      <c r="EC621" s="191"/>
      <c r="ED621" s="191"/>
    </row>
    <row r="622" spans="1:134">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c r="BU622" s="191"/>
      <c r="BV622" s="191"/>
      <c r="BW622" s="191"/>
      <c r="BX622" s="191"/>
      <c r="BY622" s="191"/>
      <c r="BZ622" s="191"/>
      <c r="CA622" s="191"/>
      <c r="CB622" s="191"/>
      <c r="CC622" s="191"/>
      <c r="CD622" s="191"/>
      <c r="CE622" s="191"/>
      <c r="CF622" s="191"/>
      <c r="CG622" s="191"/>
      <c r="CH622" s="191"/>
      <c r="CI622" s="191"/>
      <c r="CJ622" s="191"/>
      <c r="CK622" s="191"/>
      <c r="CL622" s="191"/>
      <c r="CM622" s="191"/>
      <c r="CN622" s="191"/>
      <c r="CO622" s="191"/>
      <c r="CP622" s="191"/>
      <c r="CQ622" s="191"/>
      <c r="CR622" s="191"/>
      <c r="CS622" s="191"/>
      <c r="CT622" s="191"/>
      <c r="CU622" s="191"/>
      <c r="CV622" s="191"/>
      <c r="CW622" s="191"/>
      <c r="CX622" s="191"/>
      <c r="CY622" s="191"/>
      <c r="CZ622" s="191"/>
      <c r="DA622" s="191"/>
      <c r="DB622" s="191"/>
      <c r="DC622" s="191"/>
      <c r="DD622" s="191"/>
      <c r="DE622" s="191"/>
      <c r="DF622" s="191"/>
      <c r="DG622" s="191"/>
      <c r="DH622" s="191"/>
      <c r="DI622" s="191"/>
      <c r="DJ622" s="191"/>
      <c r="DK622" s="191"/>
      <c r="DL622" s="191"/>
      <c r="DM622" s="191"/>
      <c r="DN622" s="191"/>
      <c r="DO622" s="191"/>
      <c r="DP622" s="191"/>
      <c r="DQ622" s="191"/>
      <c r="DR622" s="191"/>
      <c r="DS622" s="191"/>
      <c r="DT622" s="191"/>
      <c r="DU622" s="191"/>
      <c r="DV622" s="191"/>
      <c r="DW622" s="191"/>
      <c r="DX622" s="191"/>
      <c r="DY622" s="191"/>
      <c r="DZ622" s="191"/>
      <c r="EA622" s="191"/>
      <c r="EB622" s="191"/>
      <c r="EC622" s="191"/>
      <c r="ED622" s="191"/>
    </row>
    <row r="623" spans="1:134">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c r="BU623" s="191"/>
      <c r="BV623" s="191"/>
      <c r="BW623" s="191"/>
      <c r="BX623" s="191"/>
      <c r="BY623" s="191"/>
      <c r="BZ623" s="191"/>
      <c r="CA623" s="191"/>
      <c r="CB623" s="191"/>
      <c r="CC623" s="191"/>
      <c r="CD623" s="191"/>
      <c r="CE623" s="191"/>
      <c r="CF623" s="191"/>
      <c r="CG623" s="191"/>
      <c r="CH623" s="191"/>
      <c r="CI623" s="191"/>
      <c r="CJ623" s="191"/>
      <c r="CK623" s="191"/>
      <c r="CL623" s="191"/>
      <c r="CM623" s="191"/>
      <c r="CN623" s="191"/>
      <c r="CO623" s="191"/>
      <c r="CP623" s="191"/>
      <c r="CQ623" s="191"/>
      <c r="CR623" s="191"/>
      <c r="CS623" s="191"/>
      <c r="CT623" s="191"/>
      <c r="CU623" s="191"/>
      <c r="CV623" s="191"/>
      <c r="CW623" s="191"/>
      <c r="CX623" s="191"/>
      <c r="CY623" s="191"/>
      <c r="CZ623" s="191"/>
      <c r="DA623" s="191"/>
      <c r="DB623" s="191"/>
      <c r="DC623" s="191"/>
      <c r="DD623" s="191"/>
      <c r="DE623" s="191"/>
      <c r="DF623" s="191"/>
      <c r="DG623" s="191"/>
      <c r="DH623" s="191"/>
      <c r="DI623" s="191"/>
      <c r="DJ623" s="191"/>
      <c r="DK623" s="191"/>
      <c r="DL623" s="191"/>
      <c r="DM623" s="191"/>
      <c r="DN623" s="191"/>
      <c r="DO623" s="191"/>
      <c r="DP623" s="191"/>
      <c r="DQ623" s="191"/>
      <c r="DR623" s="191"/>
      <c r="DS623" s="191"/>
      <c r="DT623" s="191"/>
      <c r="DU623" s="191"/>
      <c r="DV623" s="191"/>
      <c r="DW623" s="191"/>
      <c r="DX623" s="191"/>
      <c r="DY623" s="191"/>
      <c r="DZ623" s="191"/>
      <c r="EA623" s="191"/>
      <c r="EB623" s="191"/>
      <c r="EC623" s="191"/>
      <c r="ED623" s="191"/>
    </row>
    <row r="624" spans="1:134">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c r="BU624" s="191"/>
      <c r="BV624" s="191"/>
      <c r="BW624" s="191"/>
      <c r="BX624" s="191"/>
      <c r="BY624" s="191"/>
      <c r="BZ624" s="191"/>
      <c r="CA624" s="191"/>
      <c r="CB624" s="191"/>
      <c r="CC624" s="191"/>
      <c r="CD624" s="191"/>
      <c r="CE624" s="191"/>
      <c r="CF624" s="191"/>
      <c r="CG624" s="191"/>
      <c r="CH624" s="191"/>
      <c r="CI624" s="191"/>
      <c r="CJ624" s="191"/>
      <c r="CK624" s="191"/>
      <c r="CL624" s="191"/>
      <c r="CM624" s="191"/>
      <c r="CN624" s="191"/>
      <c r="CO624" s="191"/>
      <c r="CP624" s="191"/>
      <c r="CQ624" s="191"/>
      <c r="CR624" s="191"/>
      <c r="CS624" s="191"/>
      <c r="CT624" s="191"/>
      <c r="CU624" s="191"/>
      <c r="CV624" s="191"/>
      <c r="CW624" s="191"/>
      <c r="CX624" s="191"/>
      <c r="CY624" s="191"/>
      <c r="CZ624" s="191"/>
      <c r="DA624" s="191"/>
      <c r="DB624" s="191"/>
      <c r="DC624" s="191"/>
      <c r="DD624" s="191"/>
      <c r="DE624" s="191"/>
      <c r="DF624" s="191"/>
      <c r="DG624" s="191"/>
      <c r="DH624" s="191"/>
      <c r="DI624" s="191"/>
      <c r="DJ624" s="191"/>
      <c r="DK624" s="191"/>
      <c r="DL624" s="191"/>
      <c r="DM624" s="191"/>
      <c r="DN624" s="191"/>
      <c r="DO624" s="191"/>
      <c r="DP624" s="191"/>
      <c r="DQ624" s="191"/>
      <c r="DR624" s="191"/>
      <c r="DS624" s="191"/>
      <c r="DT624" s="191"/>
      <c r="DU624" s="191"/>
      <c r="DV624" s="191"/>
      <c r="DW624" s="191"/>
      <c r="DX624" s="191"/>
      <c r="DY624" s="191"/>
      <c r="DZ624" s="191"/>
      <c r="EA624" s="191"/>
      <c r="EB624" s="191"/>
      <c r="EC624" s="191"/>
      <c r="ED624" s="191"/>
    </row>
    <row r="625" spans="1:134">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c r="BU625" s="191"/>
      <c r="BV625" s="191"/>
      <c r="BW625" s="191"/>
      <c r="BX625" s="191"/>
      <c r="BY625" s="191"/>
      <c r="BZ625" s="191"/>
      <c r="CA625" s="191"/>
      <c r="CB625" s="191"/>
      <c r="CC625" s="191"/>
      <c r="CD625" s="191"/>
      <c r="CE625" s="191"/>
      <c r="CF625" s="191"/>
      <c r="CG625" s="191"/>
      <c r="CH625" s="191"/>
      <c r="CI625" s="191"/>
      <c r="CJ625" s="191"/>
      <c r="CK625" s="191"/>
      <c r="CL625" s="191"/>
      <c r="CM625" s="191"/>
      <c r="CN625" s="191"/>
      <c r="CO625" s="191"/>
      <c r="CP625" s="191"/>
      <c r="CQ625" s="191"/>
      <c r="CR625" s="191"/>
      <c r="CS625" s="191"/>
      <c r="CT625" s="191"/>
      <c r="CU625" s="191"/>
      <c r="CV625" s="191"/>
      <c r="CW625" s="191"/>
      <c r="CX625" s="191"/>
      <c r="CY625" s="191"/>
      <c r="CZ625" s="191"/>
      <c r="DA625" s="191"/>
      <c r="DB625" s="191"/>
      <c r="DC625" s="191"/>
      <c r="DD625" s="191"/>
      <c r="DE625" s="191"/>
      <c r="DF625" s="191"/>
      <c r="DG625" s="191"/>
      <c r="DH625" s="191"/>
      <c r="DI625" s="191"/>
      <c r="DJ625" s="191"/>
      <c r="DK625" s="191"/>
      <c r="DL625" s="191"/>
      <c r="DM625" s="191"/>
      <c r="DN625" s="191"/>
      <c r="DO625" s="191"/>
      <c r="DP625" s="191"/>
      <c r="DQ625" s="191"/>
      <c r="DR625" s="191"/>
      <c r="DS625" s="191"/>
      <c r="DT625" s="191"/>
      <c r="DU625" s="191"/>
      <c r="DV625" s="191"/>
      <c r="DW625" s="191"/>
      <c r="DX625" s="191"/>
      <c r="DY625" s="191"/>
      <c r="DZ625" s="191"/>
      <c r="EA625" s="191"/>
      <c r="EB625" s="191"/>
      <c r="EC625" s="191"/>
      <c r="ED625" s="191"/>
    </row>
    <row r="626" spans="1:134">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c r="BU626" s="191"/>
      <c r="BV626" s="191"/>
      <c r="BW626" s="191"/>
      <c r="BX626" s="191"/>
      <c r="BY626" s="191"/>
      <c r="BZ626" s="191"/>
      <c r="CA626" s="191"/>
      <c r="CB626" s="191"/>
      <c r="CC626" s="191"/>
      <c r="CD626" s="191"/>
      <c r="CE626" s="191"/>
      <c r="CF626" s="191"/>
      <c r="CG626" s="191"/>
      <c r="CH626" s="191"/>
      <c r="CI626" s="191"/>
      <c r="CJ626" s="191"/>
      <c r="CK626" s="191"/>
      <c r="CL626" s="191"/>
      <c r="CM626" s="191"/>
      <c r="CN626" s="191"/>
      <c r="CO626" s="191"/>
      <c r="CP626" s="191"/>
      <c r="CQ626" s="191"/>
      <c r="CR626" s="191"/>
      <c r="CS626" s="191"/>
      <c r="CT626" s="191"/>
      <c r="CU626" s="191"/>
      <c r="CV626" s="191"/>
      <c r="CW626" s="191"/>
      <c r="CX626" s="191"/>
      <c r="CY626" s="191"/>
      <c r="CZ626" s="191"/>
      <c r="DA626" s="191"/>
      <c r="DB626" s="191"/>
      <c r="DC626" s="191"/>
      <c r="DD626" s="191"/>
      <c r="DE626" s="191"/>
      <c r="DF626" s="191"/>
      <c r="DG626" s="191"/>
      <c r="DH626" s="191"/>
      <c r="DI626" s="191"/>
      <c r="DJ626" s="191"/>
      <c r="DK626" s="191"/>
      <c r="DL626" s="191"/>
      <c r="DM626" s="191"/>
      <c r="DN626" s="191"/>
      <c r="DO626" s="191"/>
      <c r="DP626" s="191"/>
      <c r="DQ626" s="191"/>
      <c r="DR626" s="191"/>
      <c r="DS626" s="191"/>
      <c r="DT626" s="191"/>
      <c r="DU626" s="191"/>
      <c r="DV626" s="191"/>
      <c r="DW626" s="191"/>
      <c r="DX626" s="191"/>
      <c r="DY626" s="191"/>
      <c r="DZ626" s="191"/>
      <c r="EA626" s="191"/>
      <c r="EB626" s="191"/>
      <c r="EC626" s="191"/>
      <c r="ED626" s="191"/>
    </row>
    <row r="627" spans="1:134">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c r="BU627" s="191"/>
      <c r="BV627" s="191"/>
      <c r="BW627" s="191"/>
      <c r="BX627" s="191"/>
      <c r="BY627" s="191"/>
      <c r="BZ627" s="191"/>
      <c r="CA627" s="191"/>
      <c r="CB627" s="191"/>
      <c r="CC627" s="191"/>
      <c r="CD627" s="191"/>
      <c r="CE627" s="191"/>
      <c r="CF627" s="191"/>
      <c r="CG627" s="191"/>
      <c r="CH627" s="191"/>
      <c r="CI627" s="191"/>
      <c r="CJ627" s="191"/>
      <c r="CK627" s="191"/>
      <c r="CL627" s="191"/>
      <c r="CM627" s="191"/>
      <c r="CN627" s="191"/>
      <c r="CO627" s="191"/>
      <c r="CP627" s="191"/>
      <c r="CQ627" s="191"/>
      <c r="CR627" s="191"/>
      <c r="CS627" s="191"/>
      <c r="CT627" s="191"/>
      <c r="CU627" s="191"/>
      <c r="CV627" s="191"/>
      <c r="CW627" s="191"/>
      <c r="CX627" s="191"/>
      <c r="CY627" s="191"/>
      <c r="CZ627" s="191"/>
      <c r="DA627" s="191"/>
      <c r="DB627" s="191"/>
      <c r="DC627" s="191"/>
      <c r="DD627" s="191"/>
      <c r="DE627" s="191"/>
      <c r="DF627" s="191"/>
      <c r="DG627" s="191"/>
      <c r="DH627" s="191"/>
      <c r="DI627" s="191"/>
      <c r="DJ627" s="191"/>
      <c r="DK627" s="191"/>
      <c r="DL627" s="191"/>
      <c r="DM627" s="191"/>
      <c r="DN627" s="191"/>
      <c r="DO627" s="191"/>
      <c r="DP627" s="191"/>
      <c r="DQ627" s="191"/>
      <c r="DR627" s="191"/>
      <c r="DS627" s="191"/>
      <c r="DT627" s="191"/>
      <c r="DU627" s="191"/>
      <c r="DV627" s="191"/>
      <c r="DW627" s="191"/>
      <c r="DX627" s="191"/>
      <c r="DY627" s="191"/>
      <c r="DZ627" s="191"/>
      <c r="EA627" s="191"/>
      <c r="EB627" s="191"/>
      <c r="EC627" s="191"/>
      <c r="ED627" s="191"/>
    </row>
    <row r="628" spans="1:134">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c r="BU628" s="191"/>
      <c r="BV628" s="191"/>
      <c r="BW628" s="191"/>
      <c r="BX628" s="191"/>
      <c r="BY628" s="191"/>
      <c r="BZ628" s="191"/>
      <c r="CA628" s="191"/>
      <c r="CB628" s="191"/>
      <c r="CC628" s="191"/>
      <c r="CD628" s="191"/>
      <c r="CE628" s="191"/>
      <c r="CF628" s="191"/>
      <c r="CG628" s="191"/>
      <c r="CH628" s="191"/>
      <c r="CI628" s="191"/>
      <c r="CJ628" s="191"/>
      <c r="CK628" s="191"/>
      <c r="CL628" s="191"/>
      <c r="CM628" s="191"/>
      <c r="CN628" s="191"/>
      <c r="CO628" s="191"/>
      <c r="CP628" s="191"/>
      <c r="CQ628" s="191"/>
      <c r="CR628" s="191"/>
      <c r="CS628" s="191"/>
      <c r="CT628" s="191"/>
      <c r="CU628" s="191"/>
      <c r="CV628" s="191"/>
      <c r="CW628" s="191"/>
      <c r="CX628" s="191"/>
      <c r="CY628" s="191"/>
      <c r="CZ628" s="191"/>
      <c r="DA628" s="191"/>
      <c r="DB628" s="191"/>
      <c r="DC628" s="191"/>
      <c r="DD628" s="191"/>
      <c r="DE628" s="191"/>
      <c r="DF628" s="191"/>
      <c r="DG628" s="191"/>
      <c r="DH628" s="191"/>
      <c r="DI628" s="191"/>
      <c r="DJ628" s="191"/>
      <c r="DK628" s="191"/>
      <c r="DL628" s="191"/>
      <c r="DM628" s="191"/>
      <c r="DN628" s="191"/>
      <c r="DO628" s="191"/>
      <c r="DP628" s="191"/>
      <c r="DQ628" s="191"/>
      <c r="DR628" s="191"/>
      <c r="DS628" s="191"/>
      <c r="DT628" s="191"/>
      <c r="DU628" s="191"/>
      <c r="DV628" s="191"/>
      <c r="DW628" s="191"/>
      <c r="DX628" s="191"/>
      <c r="DY628" s="191"/>
      <c r="DZ628" s="191"/>
      <c r="EA628" s="191"/>
      <c r="EB628" s="191"/>
      <c r="EC628" s="191"/>
      <c r="ED628" s="191"/>
    </row>
    <row r="629" spans="1:134">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c r="BU629" s="191"/>
      <c r="BV629" s="191"/>
      <c r="BW629" s="191"/>
      <c r="BX629" s="191"/>
      <c r="BY629" s="191"/>
      <c r="BZ629" s="191"/>
      <c r="CA629" s="191"/>
      <c r="CB629" s="191"/>
      <c r="CC629" s="191"/>
      <c r="CD629" s="191"/>
      <c r="CE629" s="191"/>
      <c r="CF629" s="191"/>
      <c r="CG629" s="191"/>
      <c r="CH629" s="191"/>
      <c r="CI629" s="191"/>
      <c r="CJ629" s="191"/>
      <c r="CK629" s="191"/>
      <c r="CL629" s="191"/>
      <c r="CM629" s="191"/>
      <c r="CN629" s="191"/>
      <c r="CO629" s="191"/>
      <c r="CP629" s="191"/>
      <c r="CQ629" s="191"/>
      <c r="CR629" s="191"/>
      <c r="CS629" s="191"/>
      <c r="CT629" s="191"/>
      <c r="CU629" s="191"/>
      <c r="CV629" s="191"/>
      <c r="CW629" s="191"/>
      <c r="CX629" s="191"/>
      <c r="CY629" s="191"/>
      <c r="CZ629" s="191"/>
      <c r="DA629" s="191"/>
      <c r="DB629" s="191"/>
      <c r="DC629" s="191"/>
      <c r="DD629" s="191"/>
      <c r="DE629" s="191"/>
      <c r="DF629" s="191"/>
      <c r="DG629" s="191"/>
      <c r="DH629" s="191"/>
      <c r="DI629" s="191"/>
      <c r="DJ629" s="191"/>
      <c r="DK629" s="191"/>
      <c r="DL629" s="191"/>
      <c r="DM629" s="191"/>
      <c r="DN629" s="191"/>
      <c r="DO629" s="191"/>
      <c r="DP629" s="191"/>
      <c r="DQ629" s="191"/>
      <c r="DR629" s="191"/>
      <c r="DS629" s="191"/>
      <c r="DT629" s="191"/>
      <c r="DU629" s="191"/>
      <c r="DV629" s="191"/>
      <c r="DW629" s="191"/>
      <c r="DX629" s="191"/>
      <c r="DY629" s="191"/>
      <c r="DZ629" s="191"/>
      <c r="EA629" s="191"/>
      <c r="EB629" s="191"/>
      <c r="EC629" s="191"/>
      <c r="ED629" s="191"/>
    </row>
    <row r="630" spans="1:134">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c r="BU630" s="191"/>
      <c r="BV630" s="191"/>
      <c r="BW630" s="191"/>
      <c r="BX630" s="191"/>
      <c r="BY630" s="191"/>
      <c r="BZ630" s="191"/>
      <c r="CA630" s="191"/>
      <c r="CB630" s="191"/>
      <c r="CC630" s="191"/>
      <c r="CD630" s="191"/>
      <c r="CE630" s="191"/>
      <c r="CF630" s="191"/>
      <c r="CG630" s="191"/>
      <c r="CH630" s="191"/>
      <c r="CI630" s="191"/>
      <c r="CJ630" s="191"/>
      <c r="CK630" s="191"/>
      <c r="CL630" s="191"/>
      <c r="CM630" s="191"/>
      <c r="CN630" s="191"/>
      <c r="CO630" s="191"/>
      <c r="CP630" s="191"/>
      <c r="CQ630" s="191"/>
      <c r="CR630" s="191"/>
      <c r="CS630" s="191"/>
      <c r="CT630" s="191"/>
      <c r="CU630" s="191"/>
      <c r="CV630" s="191"/>
      <c r="CW630" s="191"/>
      <c r="CX630" s="191"/>
      <c r="CY630" s="191"/>
      <c r="CZ630" s="191"/>
      <c r="DA630" s="191"/>
      <c r="DB630" s="191"/>
      <c r="DC630" s="191"/>
      <c r="DD630" s="191"/>
      <c r="DE630" s="191"/>
      <c r="DF630" s="191"/>
      <c r="DG630" s="191"/>
      <c r="DH630" s="191"/>
      <c r="DI630" s="191"/>
      <c r="DJ630" s="191"/>
      <c r="DK630" s="191"/>
      <c r="DL630" s="191"/>
      <c r="DM630" s="191"/>
      <c r="DN630" s="191"/>
      <c r="DO630" s="191"/>
      <c r="DP630" s="191"/>
      <c r="DQ630" s="191"/>
      <c r="DR630" s="191"/>
      <c r="DS630" s="191"/>
      <c r="DT630" s="191"/>
      <c r="DU630" s="191"/>
      <c r="DV630" s="191"/>
      <c r="DW630" s="191"/>
      <c r="DX630" s="191"/>
      <c r="DY630" s="191"/>
      <c r="DZ630" s="191"/>
      <c r="EA630" s="191"/>
      <c r="EB630" s="191"/>
      <c r="EC630" s="191"/>
      <c r="ED630" s="191"/>
    </row>
    <row r="631" spans="1:134">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c r="BU631" s="191"/>
      <c r="BV631" s="191"/>
      <c r="BW631" s="191"/>
      <c r="BX631" s="191"/>
      <c r="BY631" s="191"/>
      <c r="BZ631" s="191"/>
      <c r="CA631" s="191"/>
      <c r="CB631" s="191"/>
      <c r="CC631" s="191"/>
      <c r="CD631" s="191"/>
      <c r="CE631" s="191"/>
      <c r="CF631" s="191"/>
      <c r="CG631" s="191"/>
      <c r="CH631" s="191"/>
      <c r="CI631" s="191"/>
      <c r="CJ631" s="191"/>
      <c r="CK631" s="191"/>
      <c r="CL631" s="191"/>
      <c r="CM631" s="191"/>
      <c r="CN631" s="191"/>
      <c r="CO631" s="191"/>
      <c r="CP631" s="191"/>
      <c r="CQ631" s="191"/>
      <c r="CR631" s="191"/>
      <c r="CS631" s="191"/>
      <c r="CT631" s="191"/>
      <c r="CU631" s="191"/>
      <c r="CV631" s="191"/>
      <c r="CW631" s="191"/>
      <c r="CX631" s="191"/>
      <c r="CY631" s="191"/>
      <c r="CZ631" s="191"/>
      <c r="DA631" s="191"/>
      <c r="DB631" s="191"/>
      <c r="DC631" s="191"/>
      <c r="DD631" s="191"/>
      <c r="DE631" s="191"/>
      <c r="DF631" s="191"/>
      <c r="DG631" s="191"/>
      <c r="DH631" s="191"/>
      <c r="DI631" s="191"/>
      <c r="DJ631" s="191"/>
      <c r="DK631" s="191"/>
      <c r="DL631" s="191"/>
      <c r="DM631" s="191"/>
      <c r="DN631" s="191"/>
      <c r="DO631" s="191"/>
      <c r="DP631" s="191"/>
      <c r="DQ631" s="191"/>
      <c r="DR631" s="191"/>
      <c r="DS631" s="191"/>
      <c r="DT631" s="191"/>
      <c r="DU631" s="191"/>
      <c r="DV631" s="191"/>
      <c r="DW631" s="191"/>
      <c r="DX631" s="191"/>
      <c r="DY631" s="191"/>
      <c r="DZ631" s="191"/>
      <c r="EA631" s="191"/>
      <c r="EB631" s="191"/>
      <c r="EC631" s="191"/>
      <c r="ED631" s="191"/>
    </row>
    <row r="632" spans="1:134">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c r="BU632" s="191"/>
      <c r="BV632" s="191"/>
      <c r="BW632" s="191"/>
      <c r="BX632" s="191"/>
      <c r="BY632" s="191"/>
      <c r="BZ632" s="191"/>
      <c r="CA632" s="191"/>
      <c r="CB632" s="191"/>
      <c r="CC632" s="191"/>
      <c r="CD632" s="191"/>
      <c r="CE632" s="191"/>
      <c r="CF632" s="191"/>
      <c r="CG632" s="191"/>
      <c r="CH632" s="191"/>
      <c r="CI632" s="191"/>
      <c r="CJ632" s="191"/>
      <c r="CK632" s="191"/>
      <c r="CL632" s="191"/>
      <c r="CM632" s="191"/>
      <c r="CN632" s="191"/>
      <c r="CO632" s="191"/>
      <c r="CP632" s="191"/>
      <c r="CQ632" s="191"/>
      <c r="CR632" s="191"/>
      <c r="CS632" s="191"/>
      <c r="CT632" s="191"/>
      <c r="CU632" s="191"/>
      <c r="CV632" s="191"/>
      <c r="CW632" s="191"/>
      <c r="CX632" s="191"/>
      <c r="CY632" s="191"/>
      <c r="CZ632" s="191"/>
      <c r="DA632" s="191"/>
      <c r="DB632" s="191"/>
      <c r="DC632" s="191"/>
      <c r="DD632" s="191"/>
      <c r="DE632" s="191"/>
      <c r="DF632" s="191"/>
      <c r="DG632" s="191"/>
      <c r="DH632" s="191"/>
      <c r="DI632" s="191"/>
      <c r="DJ632" s="191"/>
      <c r="DK632" s="191"/>
      <c r="DL632" s="191"/>
      <c r="DM632" s="191"/>
      <c r="DN632" s="191"/>
      <c r="DO632" s="191"/>
      <c r="DP632" s="191"/>
      <c r="DQ632" s="191"/>
      <c r="DR632" s="191"/>
      <c r="DS632" s="191"/>
      <c r="DT632" s="191"/>
      <c r="DU632" s="191"/>
      <c r="DV632" s="191"/>
      <c r="DW632" s="191"/>
      <c r="DX632" s="191"/>
      <c r="DY632" s="191"/>
      <c r="DZ632" s="191"/>
      <c r="EA632" s="191"/>
      <c r="EB632" s="191"/>
      <c r="EC632" s="191"/>
      <c r="ED632" s="191"/>
    </row>
    <row r="633" spans="1:134">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c r="BU633" s="191"/>
      <c r="BV633" s="191"/>
      <c r="BW633" s="191"/>
      <c r="BX633" s="191"/>
      <c r="BY633" s="191"/>
      <c r="BZ633" s="191"/>
      <c r="CA633" s="191"/>
      <c r="CB633" s="191"/>
      <c r="CC633" s="191"/>
      <c r="CD633" s="191"/>
      <c r="CE633" s="191"/>
      <c r="CF633" s="191"/>
      <c r="CG633" s="191"/>
      <c r="CH633" s="191"/>
      <c r="CI633" s="191"/>
      <c r="CJ633" s="191"/>
      <c r="CK633" s="191"/>
      <c r="CL633" s="191"/>
      <c r="CM633" s="191"/>
      <c r="CN633" s="191"/>
      <c r="CO633" s="191"/>
      <c r="CP633" s="191"/>
      <c r="CQ633" s="191"/>
      <c r="CR633" s="191"/>
      <c r="CS633" s="191"/>
      <c r="CT633" s="191"/>
      <c r="CU633" s="191"/>
      <c r="CV633" s="191"/>
      <c r="CW633" s="191"/>
      <c r="CX633" s="191"/>
      <c r="CY633" s="191"/>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1"/>
      <c r="DX633" s="191"/>
      <c r="DY633" s="191"/>
      <c r="DZ633" s="191"/>
      <c r="EA633" s="191"/>
      <c r="EB633" s="191"/>
      <c r="EC633" s="191"/>
      <c r="ED633" s="191"/>
    </row>
    <row r="634" spans="1:134">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c r="BU634" s="191"/>
      <c r="BV634" s="191"/>
      <c r="BW634" s="191"/>
      <c r="BX634" s="191"/>
      <c r="BY634" s="191"/>
      <c r="BZ634" s="191"/>
      <c r="CA634" s="191"/>
      <c r="CB634" s="191"/>
      <c r="CC634" s="191"/>
      <c r="CD634" s="191"/>
      <c r="CE634" s="191"/>
      <c r="CF634" s="191"/>
      <c r="CG634" s="191"/>
      <c r="CH634" s="191"/>
      <c r="CI634" s="191"/>
      <c r="CJ634" s="191"/>
      <c r="CK634" s="191"/>
      <c r="CL634" s="191"/>
      <c r="CM634" s="191"/>
      <c r="CN634" s="191"/>
      <c r="CO634" s="191"/>
      <c r="CP634" s="191"/>
      <c r="CQ634" s="191"/>
      <c r="CR634" s="191"/>
      <c r="CS634" s="191"/>
      <c r="CT634" s="191"/>
      <c r="CU634" s="191"/>
      <c r="CV634" s="191"/>
      <c r="CW634" s="191"/>
      <c r="CX634" s="191"/>
      <c r="CY634" s="191"/>
      <c r="CZ634" s="191"/>
      <c r="DA634" s="191"/>
      <c r="DB634" s="191"/>
      <c r="DC634" s="191"/>
      <c r="DD634" s="191"/>
      <c r="DE634" s="191"/>
      <c r="DF634" s="191"/>
      <c r="DG634" s="191"/>
      <c r="DH634" s="191"/>
      <c r="DI634" s="191"/>
      <c r="DJ634" s="191"/>
      <c r="DK634" s="191"/>
      <c r="DL634" s="191"/>
      <c r="DM634" s="191"/>
      <c r="DN634" s="191"/>
      <c r="DO634" s="191"/>
      <c r="DP634" s="191"/>
      <c r="DQ634" s="191"/>
      <c r="DR634" s="191"/>
      <c r="DS634" s="191"/>
      <c r="DT634" s="191"/>
      <c r="DU634" s="191"/>
      <c r="DV634" s="191"/>
      <c r="DW634" s="191"/>
      <c r="DX634" s="191"/>
      <c r="DY634" s="191"/>
      <c r="DZ634" s="191"/>
      <c r="EA634" s="191"/>
      <c r="EB634" s="191"/>
      <c r="EC634" s="191"/>
      <c r="ED634" s="191"/>
    </row>
    <row r="635" spans="1:134">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c r="BU635" s="191"/>
      <c r="BV635" s="191"/>
      <c r="BW635" s="191"/>
      <c r="BX635" s="191"/>
      <c r="BY635" s="191"/>
      <c r="BZ635" s="191"/>
      <c r="CA635" s="191"/>
      <c r="CB635" s="191"/>
      <c r="CC635" s="191"/>
      <c r="CD635" s="191"/>
      <c r="CE635" s="191"/>
      <c r="CF635" s="191"/>
      <c r="CG635" s="191"/>
      <c r="CH635" s="191"/>
      <c r="CI635" s="191"/>
      <c r="CJ635" s="191"/>
      <c r="CK635" s="191"/>
      <c r="CL635" s="191"/>
      <c r="CM635" s="191"/>
      <c r="CN635" s="191"/>
      <c r="CO635" s="191"/>
      <c r="CP635" s="191"/>
      <c r="CQ635" s="191"/>
      <c r="CR635" s="191"/>
      <c r="CS635" s="191"/>
      <c r="CT635" s="191"/>
      <c r="CU635" s="191"/>
      <c r="CV635" s="191"/>
      <c r="CW635" s="191"/>
      <c r="CX635" s="191"/>
      <c r="CY635" s="191"/>
      <c r="CZ635" s="191"/>
      <c r="DA635" s="191"/>
      <c r="DB635" s="191"/>
      <c r="DC635" s="191"/>
      <c r="DD635" s="191"/>
      <c r="DE635" s="191"/>
      <c r="DF635" s="191"/>
      <c r="DG635" s="191"/>
      <c r="DH635" s="191"/>
      <c r="DI635" s="191"/>
      <c r="DJ635" s="191"/>
      <c r="DK635" s="191"/>
      <c r="DL635" s="191"/>
      <c r="DM635" s="191"/>
      <c r="DN635" s="191"/>
      <c r="DO635" s="191"/>
      <c r="DP635" s="191"/>
      <c r="DQ635" s="191"/>
      <c r="DR635" s="191"/>
      <c r="DS635" s="191"/>
      <c r="DT635" s="191"/>
      <c r="DU635" s="191"/>
      <c r="DV635" s="191"/>
      <c r="DW635" s="191"/>
      <c r="DX635" s="191"/>
      <c r="DY635" s="191"/>
      <c r="DZ635" s="191"/>
      <c r="EA635" s="191"/>
      <c r="EB635" s="191"/>
      <c r="EC635" s="191"/>
      <c r="ED635" s="191"/>
    </row>
    <row r="636" spans="1:134">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c r="BU636" s="191"/>
      <c r="BV636" s="191"/>
      <c r="BW636" s="191"/>
      <c r="BX636" s="191"/>
      <c r="BY636" s="191"/>
      <c r="BZ636" s="191"/>
      <c r="CA636" s="191"/>
      <c r="CB636" s="191"/>
      <c r="CC636" s="191"/>
      <c r="CD636" s="191"/>
      <c r="CE636" s="191"/>
      <c r="CF636" s="191"/>
      <c r="CG636" s="191"/>
      <c r="CH636" s="191"/>
      <c r="CI636" s="191"/>
      <c r="CJ636" s="191"/>
      <c r="CK636" s="191"/>
      <c r="CL636" s="191"/>
      <c r="CM636" s="191"/>
      <c r="CN636" s="191"/>
      <c r="CO636" s="191"/>
      <c r="CP636" s="191"/>
      <c r="CQ636" s="191"/>
      <c r="CR636" s="191"/>
      <c r="CS636" s="191"/>
      <c r="CT636" s="191"/>
      <c r="CU636" s="191"/>
      <c r="CV636" s="191"/>
      <c r="CW636" s="191"/>
      <c r="CX636" s="191"/>
      <c r="CY636" s="191"/>
      <c r="CZ636" s="191"/>
      <c r="DA636" s="191"/>
      <c r="DB636" s="191"/>
      <c r="DC636" s="191"/>
      <c r="DD636" s="191"/>
      <c r="DE636" s="191"/>
      <c r="DF636" s="191"/>
      <c r="DG636" s="191"/>
      <c r="DH636" s="191"/>
      <c r="DI636" s="191"/>
      <c r="DJ636" s="191"/>
      <c r="DK636" s="191"/>
      <c r="DL636" s="191"/>
      <c r="DM636" s="191"/>
      <c r="DN636" s="191"/>
      <c r="DO636" s="191"/>
      <c r="DP636" s="191"/>
      <c r="DQ636" s="191"/>
      <c r="DR636" s="191"/>
      <c r="DS636" s="191"/>
      <c r="DT636" s="191"/>
      <c r="DU636" s="191"/>
      <c r="DV636" s="191"/>
      <c r="DW636" s="191"/>
      <c r="DX636" s="191"/>
      <c r="DY636" s="191"/>
      <c r="DZ636" s="191"/>
      <c r="EA636" s="191"/>
      <c r="EB636" s="191"/>
      <c r="EC636" s="191"/>
      <c r="ED636" s="191"/>
    </row>
    <row r="637" spans="1:134">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c r="BU637" s="191"/>
      <c r="BV637" s="191"/>
      <c r="BW637" s="191"/>
      <c r="BX637" s="191"/>
      <c r="BY637" s="191"/>
      <c r="BZ637" s="191"/>
      <c r="CA637" s="191"/>
      <c r="CB637" s="191"/>
      <c r="CC637" s="191"/>
      <c r="CD637" s="191"/>
      <c r="CE637" s="191"/>
      <c r="CF637" s="191"/>
      <c r="CG637" s="191"/>
      <c r="CH637" s="191"/>
      <c r="CI637" s="191"/>
      <c r="CJ637" s="191"/>
      <c r="CK637" s="191"/>
      <c r="CL637" s="191"/>
      <c r="CM637" s="191"/>
      <c r="CN637" s="191"/>
      <c r="CO637" s="191"/>
      <c r="CP637" s="191"/>
      <c r="CQ637" s="191"/>
      <c r="CR637" s="191"/>
      <c r="CS637" s="191"/>
      <c r="CT637" s="191"/>
      <c r="CU637" s="191"/>
      <c r="CV637" s="191"/>
      <c r="CW637" s="191"/>
      <c r="CX637" s="191"/>
      <c r="CY637" s="191"/>
      <c r="CZ637" s="191"/>
      <c r="DA637" s="191"/>
      <c r="DB637" s="191"/>
      <c r="DC637" s="191"/>
      <c r="DD637" s="191"/>
      <c r="DE637" s="191"/>
      <c r="DF637" s="191"/>
      <c r="DG637" s="191"/>
      <c r="DH637" s="191"/>
      <c r="DI637" s="191"/>
      <c r="DJ637" s="191"/>
      <c r="DK637" s="191"/>
      <c r="DL637" s="191"/>
      <c r="DM637" s="191"/>
      <c r="DN637" s="191"/>
      <c r="DO637" s="191"/>
      <c r="DP637" s="191"/>
      <c r="DQ637" s="191"/>
      <c r="DR637" s="191"/>
      <c r="DS637" s="191"/>
      <c r="DT637" s="191"/>
      <c r="DU637" s="191"/>
      <c r="DV637" s="191"/>
      <c r="DW637" s="191"/>
      <c r="DX637" s="191"/>
      <c r="DY637" s="191"/>
      <c r="DZ637" s="191"/>
      <c r="EA637" s="191"/>
      <c r="EB637" s="191"/>
      <c r="EC637" s="191"/>
      <c r="ED637" s="191"/>
    </row>
    <row r="638" spans="1:134">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c r="BU638" s="191"/>
      <c r="BV638" s="191"/>
      <c r="BW638" s="191"/>
      <c r="BX638" s="191"/>
      <c r="BY638" s="191"/>
      <c r="BZ638" s="191"/>
      <c r="CA638" s="191"/>
      <c r="CB638" s="191"/>
      <c r="CC638" s="191"/>
      <c r="CD638" s="191"/>
      <c r="CE638" s="191"/>
      <c r="CF638" s="191"/>
      <c r="CG638" s="191"/>
      <c r="CH638" s="191"/>
      <c r="CI638" s="191"/>
      <c r="CJ638" s="191"/>
      <c r="CK638" s="191"/>
      <c r="CL638" s="191"/>
      <c r="CM638" s="191"/>
      <c r="CN638" s="191"/>
      <c r="CO638" s="191"/>
      <c r="CP638" s="191"/>
      <c r="CQ638" s="191"/>
      <c r="CR638" s="191"/>
      <c r="CS638" s="191"/>
      <c r="CT638" s="191"/>
      <c r="CU638" s="191"/>
      <c r="CV638" s="191"/>
      <c r="CW638" s="191"/>
      <c r="CX638" s="191"/>
      <c r="CY638" s="191"/>
      <c r="CZ638" s="191"/>
      <c r="DA638" s="191"/>
      <c r="DB638" s="191"/>
      <c r="DC638" s="191"/>
      <c r="DD638" s="191"/>
      <c r="DE638" s="191"/>
      <c r="DF638" s="191"/>
      <c r="DG638" s="191"/>
      <c r="DH638" s="191"/>
      <c r="DI638" s="191"/>
      <c r="DJ638" s="191"/>
      <c r="DK638" s="191"/>
      <c r="DL638" s="191"/>
      <c r="DM638" s="191"/>
      <c r="DN638" s="191"/>
      <c r="DO638" s="191"/>
      <c r="DP638" s="191"/>
      <c r="DQ638" s="191"/>
      <c r="DR638" s="191"/>
      <c r="DS638" s="191"/>
      <c r="DT638" s="191"/>
      <c r="DU638" s="191"/>
      <c r="DV638" s="191"/>
      <c r="DW638" s="191"/>
      <c r="DX638" s="191"/>
      <c r="DY638" s="191"/>
      <c r="DZ638" s="191"/>
      <c r="EA638" s="191"/>
      <c r="EB638" s="191"/>
      <c r="EC638" s="191"/>
      <c r="ED638" s="191"/>
    </row>
    <row r="639" spans="1:134">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c r="BU639" s="191"/>
      <c r="BV639" s="191"/>
      <c r="BW639" s="191"/>
      <c r="BX639" s="191"/>
      <c r="BY639" s="191"/>
      <c r="BZ639" s="191"/>
      <c r="CA639" s="191"/>
      <c r="CB639" s="191"/>
      <c r="CC639" s="191"/>
      <c r="CD639" s="191"/>
      <c r="CE639" s="191"/>
      <c r="CF639" s="191"/>
      <c r="CG639" s="191"/>
      <c r="CH639" s="191"/>
      <c r="CI639" s="191"/>
      <c r="CJ639" s="191"/>
      <c r="CK639" s="191"/>
      <c r="CL639" s="191"/>
      <c r="CM639" s="191"/>
      <c r="CN639" s="191"/>
      <c r="CO639" s="191"/>
      <c r="CP639" s="191"/>
      <c r="CQ639" s="191"/>
      <c r="CR639" s="191"/>
      <c r="CS639" s="191"/>
      <c r="CT639" s="191"/>
      <c r="CU639" s="191"/>
      <c r="CV639" s="191"/>
      <c r="CW639" s="191"/>
      <c r="CX639" s="191"/>
      <c r="CY639" s="191"/>
      <c r="CZ639" s="191"/>
      <c r="DA639" s="191"/>
      <c r="DB639" s="191"/>
      <c r="DC639" s="191"/>
      <c r="DD639" s="191"/>
      <c r="DE639" s="191"/>
      <c r="DF639" s="191"/>
      <c r="DG639" s="191"/>
      <c r="DH639" s="191"/>
      <c r="DI639" s="191"/>
      <c r="DJ639" s="191"/>
      <c r="DK639" s="191"/>
      <c r="DL639" s="191"/>
      <c r="DM639" s="191"/>
      <c r="DN639" s="191"/>
      <c r="DO639" s="191"/>
      <c r="DP639" s="191"/>
      <c r="DQ639" s="191"/>
      <c r="DR639" s="191"/>
      <c r="DS639" s="191"/>
      <c r="DT639" s="191"/>
      <c r="DU639" s="191"/>
      <c r="DV639" s="191"/>
      <c r="DW639" s="191"/>
      <c r="DX639" s="191"/>
      <c r="DY639" s="191"/>
      <c r="DZ639" s="191"/>
      <c r="EA639" s="191"/>
      <c r="EB639" s="191"/>
      <c r="EC639" s="191"/>
      <c r="ED639" s="191"/>
    </row>
    <row r="640" spans="1:134">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c r="BU640" s="191"/>
      <c r="BV640" s="191"/>
      <c r="BW640" s="191"/>
      <c r="BX640" s="191"/>
      <c r="BY640" s="191"/>
      <c r="BZ640" s="191"/>
      <c r="CA640" s="191"/>
      <c r="CB640" s="191"/>
      <c r="CC640" s="191"/>
      <c r="CD640" s="191"/>
      <c r="CE640" s="191"/>
      <c r="CF640" s="191"/>
      <c r="CG640" s="191"/>
      <c r="CH640" s="191"/>
      <c r="CI640" s="191"/>
      <c r="CJ640" s="191"/>
      <c r="CK640" s="191"/>
      <c r="CL640" s="191"/>
      <c r="CM640" s="191"/>
      <c r="CN640" s="191"/>
      <c r="CO640" s="191"/>
      <c r="CP640" s="191"/>
      <c r="CQ640" s="191"/>
      <c r="CR640" s="191"/>
      <c r="CS640" s="191"/>
      <c r="CT640" s="191"/>
      <c r="CU640" s="191"/>
      <c r="CV640" s="191"/>
      <c r="CW640" s="191"/>
      <c r="CX640" s="191"/>
      <c r="CY640" s="191"/>
      <c r="CZ640" s="191"/>
      <c r="DA640" s="191"/>
      <c r="DB640" s="191"/>
      <c r="DC640" s="191"/>
      <c r="DD640" s="191"/>
      <c r="DE640" s="191"/>
      <c r="DF640" s="191"/>
      <c r="DG640" s="191"/>
      <c r="DH640" s="191"/>
      <c r="DI640" s="191"/>
      <c r="DJ640" s="191"/>
      <c r="DK640" s="191"/>
      <c r="DL640" s="191"/>
      <c r="DM640" s="191"/>
      <c r="DN640" s="191"/>
      <c r="DO640" s="191"/>
      <c r="DP640" s="191"/>
      <c r="DQ640" s="191"/>
      <c r="DR640" s="191"/>
      <c r="DS640" s="191"/>
      <c r="DT640" s="191"/>
      <c r="DU640" s="191"/>
      <c r="DV640" s="191"/>
      <c r="DW640" s="191"/>
      <c r="DX640" s="191"/>
      <c r="DY640" s="191"/>
      <c r="DZ640" s="191"/>
      <c r="EA640" s="191"/>
      <c r="EB640" s="191"/>
      <c r="EC640" s="191"/>
      <c r="ED640" s="191"/>
    </row>
    <row r="641" spans="1:134">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c r="BU641" s="191"/>
      <c r="BV641" s="191"/>
      <c r="BW641" s="191"/>
      <c r="BX641" s="191"/>
      <c r="BY641" s="191"/>
      <c r="BZ641" s="191"/>
      <c r="CA641" s="191"/>
      <c r="CB641" s="191"/>
      <c r="CC641" s="191"/>
      <c r="CD641" s="191"/>
      <c r="CE641" s="191"/>
      <c r="CF641" s="191"/>
      <c r="CG641" s="191"/>
      <c r="CH641" s="191"/>
      <c r="CI641" s="191"/>
      <c r="CJ641" s="191"/>
      <c r="CK641" s="191"/>
      <c r="CL641" s="191"/>
      <c r="CM641" s="191"/>
      <c r="CN641" s="191"/>
      <c r="CO641" s="191"/>
      <c r="CP641" s="191"/>
      <c r="CQ641" s="191"/>
      <c r="CR641" s="191"/>
      <c r="CS641" s="191"/>
      <c r="CT641" s="191"/>
      <c r="CU641" s="191"/>
      <c r="CV641" s="191"/>
      <c r="CW641" s="191"/>
      <c r="CX641" s="191"/>
      <c r="CY641" s="191"/>
      <c r="CZ641" s="191"/>
      <c r="DA641" s="191"/>
      <c r="DB641" s="191"/>
      <c r="DC641" s="191"/>
      <c r="DD641" s="191"/>
      <c r="DE641" s="191"/>
      <c r="DF641" s="191"/>
      <c r="DG641" s="191"/>
      <c r="DH641" s="191"/>
      <c r="DI641" s="191"/>
      <c r="DJ641" s="191"/>
      <c r="DK641" s="191"/>
      <c r="DL641" s="191"/>
      <c r="DM641" s="191"/>
      <c r="DN641" s="191"/>
      <c r="DO641" s="191"/>
      <c r="DP641" s="191"/>
      <c r="DQ641" s="191"/>
      <c r="DR641" s="191"/>
      <c r="DS641" s="191"/>
      <c r="DT641" s="191"/>
      <c r="DU641" s="191"/>
      <c r="DV641" s="191"/>
      <c r="DW641" s="191"/>
      <c r="DX641" s="191"/>
      <c r="DY641" s="191"/>
      <c r="DZ641" s="191"/>
      <c r="EA641" s="191"/>
      <c r="EB641" s="191"/>
      <c r="EC641" s="191"/>
      <c r="ED641" s="191"/>
    </row>
    <row r="642" spans="1:134">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c r="BU642" s="191"/>
      <c r="BV642" s="191"/>
      <c r="BW642" s="191"/>
      <c r="BX642" s="191"/>
      <c r="BY642" s="191"/>
      <c r="BZ642" s="191"/>
      <c r="CA642" s="191"/>
      <c r="CB642" s="191"/>
      <c r="CC642" s="191"/>
      <c r="CD642" s="191"/>
      <c r="CE642" s="191"/>
      <c r="CF642" s="191"/>
      <c r="CG642" s="191"/>
      <c r="CH642" s="191"/>
      <c r="CI642" s="191"/>
      <c r="CJ642" s="191"/>
      <c r="CK642" s="191"/>
      <c r="CL642" s="191"/>
      <c r="CM642" s="191"/>
      <c r="CN642" s="191"/>
      <c r="CO642" s="191"/>
      <c r="CP642" s="191"/>
      <c r="CQ642" s="191"/>
      <c r="CR642" s="191"/>
      <c r="CS642" s="191"/>
      <c r="CT642" s="191"/>
      <c r="CU642" s="191"/>
      <c r="CV642" s="191"/>
      <c r="CW642" s="191"/>
      <c r="CX642" s="191"/>
      <c r="CY642" s="191"/>
      <c r="CZ642" s="191"/>
      <c r="DA642" s="191"/>
      <c r="DB642" s="191"/>
      <c r="DC642" s="191"/>
      <c r="DD642" s="191"/>
      <c r="DE642" s="191"/>
      <c r="DF642" s="191"/>
      <c r="DG642" s="191"/>
      <c r="DH642" s="191"/>
      <c r="DI642" s="191"/>
      <c r="DJ642" s="191"/>
      <c r="DK642" s="191"/>
      <c r="DL642" s="191"/>
      <c r="DM642" s="191"/>
      <c r="DN642" s="191"/>
      <c r="DO642" s="191"/>
      <c r="DP642" s="191"/>
      <c r="DQ642" s="191"/>
      <c r="DR642" s="191"/>
      <c r="DS642" s="191"/>
      <c r="DT642" s="191"/>
      <c r="DU642" s="191"/>
      <c r="DV642" s="191"/>
      <c r="DW642" s="191"/>
      <c r="DX642" s="191"/>
      <c r="DY642" s="191"/>
      <c r="DZ642" s="191"/>
      <c r="EA642" s="191"/>
      <c r="EB642" s="191"/>
      <c r="EC642" s="191"/>
      <c r="ED642" s="191"/>
    </row>
    <row r="643" spans="1:134">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c r="BU643" s="191"/>
      <c r="BV643" s="191"/>
      <c r="BW643" s="191"/>
      <c r="BX643" s="191"/>
      <c r="BY643" s="191"/>
      <c r="BZ643" s="191"/>
      <c r="CA643" s="191"/>
      <c r="CB643" s="191"/>
      <c r="CC643" s="191"/>
      <c r="CD643" s="191"/>
      <c r="CE643" s="191"/>
      <c r="CF643" s="191"/>
      <c r="CG643" s="191"/>
      <c r="CH643" s="191"/>
      <c r="CI643" s="191"/>
      <c r="CJ643" s="191"/>
      <c r="CK643" s="191"/>
      <c r="CL643" s="191"/>
      <c r="CM643" s="191"/>
      <c r="CN643" s="191"/>
      <c r="CO643" s="191"/>
      <c r="CP643" s="191"/>
      <c r="CQ643" s="191"/>
      <c r="CR643" s="191"/>
      <c r="CS643" s="191"/>
      <c r="CT643" s="191"/>
      <c r="CU643" s="191"/>
      <c r="CV643" s="191"/>
      <c r="CW643" s="191"/>
      <c r="CX643" s="191"/>
      <c r="CY643" s="191"/>
      <c r="CZ643" s="191"/>
      <c r="DA643" s="191"/>
      <c r="DB643" s="191"/>
      <c r="DC643" s="191"/>
      <c r="DD643" s="191"/>
      <c r="DE643" s="191"/>
      <c r="DF643" s="191"/>
      <c r="DG643" s="191"/>
      <c r="DH643" s="191"/>
      <c r="DI643" s="191"/>
      <c r="DJ643" s="191"/>
      <c r="DK643" s="191"/>
      <c r="DL643" s="191"/>
      <c r="DM643" s="191"/>
      <c r="DN643" s="191"/>
      <c r="DO643" s="191"/>
      <c r="DP643" s="191"/>
      <c r="DQ643" s="191"/>
      <c r="DR643" s="191"/>
      <c r="DS643" s="191"/>
      <c r="DT643" s="191"/>
      <c r="DU643" s="191"/>
      <c r="DV643" s="191"/>
      <c r="DW643" s="191"/>
      <c r="DX643" s="191"/>
      <c r="DY643" s="191"/>
      <c r="DZ643" s="191"/>
      <c r="EA643" s="191"/>
      <c r="EB643" s="191"/>
      <c r="EC643" s="191"/>
      <c r="ED643" s="191"/>
    </row>
    <row r="644" spans="1:134">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c r="BU644" s="191"/>
      <c r="BV644" s="191"/>
      <c r="BW644" s="191"/>
      <c r="BX644" s="191"/>
      <c r="BY644" s="191"/>
      <c r="BZ644" s="191"/>
      <c r="CA644" s="191"/>
      <c r="CB644" s="191"/>
      <c r="CC644" s="191"/>
      <c r="CD644" s="191"/>
      <c r="CE644" s="191"/>
      <c r="CF644" s="191"/>
      <c r="CG644" s="191"/>
      <c r="CH644" s="191"/>
      <c r="CI644" s="191"/>
      <c r="CJ644" s="191"/>
      <c r="CK644" s="191"/>
      <c r="CL644" s="191"/>
      <c r="CM644" s="191"/>
      <c r="CN644" s="191"/>
      <c r="CO644" s="191"/>
      <c r="CP644" s="191"/>
      <c r="CQ644" s="191"/>
      <c r="CR644" s="191"/>
      <c r="CS644" s="191"/>
      <c r="CT644" s="191"/>
      <c r="CU644" s="191"/>
      <c r="CV644" s="191"/>
      <c r="CW644" s="191"/>
      <c r="CX644" s="191"/>
      <c r="CY644" s="191"/>
      <c r="CZ644" s="191"/>
      <c r="DA644" s="191"/>
      <c r="DB644" s="191"/>
      <c r="DC644" s="191"/>
      <c r="DD644" s="191"/>
      <c r="DE644" s="191"/>
      <c r="DF644" s="191"/>
      <c r="DG644" s="191"/>
      <c r="DH644" s="191"/>
      <c r="DI644" s="191"/>
      <c r="DJ644" s="191"/>
      <c r="DK644" s="191"/>
      <c r="DL644" s="191"/>
      <c r="DM644" s="191"/>
      <c r="DN644" s="191"/>
      <c r="DO644" s="191"/>
      <c r="DP644" s="191"/>
      <c r="DQ644" s="191"/>
      <c r="DR644" s="191"/>
      <c r="DS644" s="191"/>
      <c r="DT644" s="191"/>
      <c r="DU644" s="191"/>
      <c r="DV644" s="191"/>
      <c r="DW644" s="191"/>
      <c r="DX644" s="191"/>
      <c r="DY644" s="191"/>
      <c r="DZ644" s="191"/>
      <c r="EA644" s="191"/>
      <c r="EB644" s="191"/>
      <c r="EC644" s="191"/>
      <c r="ED644" s="191"/>
    </row>
    <row r="645" spans="1:134">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c r="BU645" s="191"/>
      <c r="BV645" s="191"/>
      <c r="BW645" s="191"/>
      <c r="BX645" s="191"/>
      <c r="BY645" s="191"/>
      <c r="BZ645" s="191"/>
      <c r="CA645" s="191"/>
      <c r="CB645" s="191"/>
      <c r="CC645" s="191"/>
      <c r="CD645" s="191"/>
      <c r="CE645" s="191"/>
      <c r="CF645" s="191"/>
      <c r="CG645" s="191"/>
      <c r="CH645" s="191"/>
      <c r="CI645" s="191"/>
      <c r="CJ645" s="191"/>
      <c r="CK645" s="191"/>
      <c r="CL645" s="191"/>
      <c r="CM645" s="191"/>
      <c r="CN645" s="191"/>
      <c r="CO645" s="191"/>
      <c r="CP645" s="191"/>
      <c r="CQ645" s="191"/>
      <c r="CR645" s="191"/>
      <c r="CS645" s="191"/>
      <c r="CT645" s="191"/>
      <c r="CU645" s="191"/>
      <c r="CV645" s="191"/>
      <c r="CW645" s="191"/>
      <c r="CX645" s="191"/>
      <c r="CY645" s="191"/>
      <c r="CZ645" s="191"/>
      <c r="DA645" s="191"/>
      <c r="DB645" s="191"/>
      <c r="DC645" s="191"/>
      <c r="DD645" s="191"/>
      <c r="DE645" s="191"/>
      <c r="DF645" s="191"/>
      <c r="DG645" s="191"/>
      <c r="DH645" s="191"/>
      <c r="DI645" s="191"/>
      <c r="DJ645" s="191"/>
      <c r="DK645" s="191"/>
      <c r="DL645" s="191"/>
      <c r="DM645" s="191"/>
      <c r="DN645" s="191"/>
      <c r="DO645" s="191"/>
      <c r="DP645" s="191"/>
      <c r="DQ645" s="191"/>
      <c r="DR645" s="191"/>
      <c r="DS645" s="191"/>
      <c r="DT645" s="191"/>
      <c r="DU645" s="191"/>
      <c r="DV645" s="191"/>
      <c r="DW645" s="191"/>
      <c r="DX645" s="191"/>
      <c r="DY645" s="191"/>
      <c r="DZ645" s="191"/>
      <c r="EA645" s="191"/>
      <c r="EB645" s="191"/>
      <c r="EC645" s="191"/>
      <c r="ED645" s="191"/>
    </row>
    <row r="646" spans="1:134">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c r="BU646" s="191"/>
      <c r="BV646" s="191"/>
      <c r="BW646" s="191"/>
      <c r="BX646" s="191"/>
      <c r="BY646" s="191"/>
      <c r="BZ646" s="191"/>
      <c r="CA646" s="191"/>
      <c r="CB646" s="191"/>
      <c r="CC646" s="191"/>
      <c r="CD646" s="191"/>
      <c r="CE646" s="191"/>
      <c r="CF646" s="191"/>
      <c r="CG646" s="191"/>
      <c r="CH646" s="191"/>
      <c r="CI646" s="191"/>
      <c r="CJ646" s="191"/>
      <c r="CK646" s="191"/>
      <c r="CL646" s="191"/>
      <c r="CM646" s="191"/>
      <c r="CN646" s="191"/>
      <c r="CO646" s="191"/>
      <c r="CP646" s="191"/>
      <c r="CQ646" s="191"/>
      <c r="CR646" s="191"/>
      <c r="CS646" s="191"/>
      <c r="CT646" s="191"/>
      <c r="CU646" s="191"/>
      <c r="CV646" s="191"/>
      <c r="CW646" s="191"/>
      <c r="CX646" s="191"/>
      <c r="CY646" s="191"/>
      <c r="CZ646" s="191"/>
      <c r="DA646" s="191"/>
      <c r="DB646" s="191"/>
      <c r="DC646" s="191"/>
      <c r="DD646" s="191"/>
      <c r="DE646" s="191"/>
      <c r="DF646" s="191"/>
      <c r="DG646" s="191"/>
      <c r="DH646" s="191"/>
      <c r="DI646" s="191"/>
      <c r="DJ646" s="191"/>
      <c r="DK646" s="191"/>
      <c r="DL646" s="191"/>
      <c r="DM646" s="191"/>
      <c r="DN646" s="191"/>
      <c r="DO646" s="191"/>
      <c r="DP646" s="191"/>
      <c r="DQ646" s="191"/>
      <c r="DR646" s="191"/>
      <c r="DS646" s="191"/>
      <c r="DT646" s="191"/>
      <c r="DU646" s="191"/>
      <c r="DV646" s="191"/>
      <c r="DW646" s="191"/>
      <c r="DX646" s="191"/>
      <c r="DY646" s="191"/>
      <c r="DZ646" s="191"/>
      <c r="EA646" s="191"/>
      <c r="EB646" s="191"/>
      <c r="EC646" s="191"/>
      <c r="ED646" s="191"/>
    </row>
    <row r="647" spans="1:134">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c r="BU647" s="191"/>
      <c r="BV647" s="191"/>
      <c r="BW647" s="191"/>
      <c r="BX647" s="191"/>
      <c r="BY647" s="191"/>
      <c r="BZ647" s="191"/>
      <c r="CA647" s="191"/>
      <c r="CB647" s="191"/>
      <c r="CC647" s="191"/>
      <c r="CD647" s="191"/>
      <c r="CE647" s="191"/>
      <c r="CF647" s="191"/>
      <c r="CG647" s="191"/>
      <c r="CH647" s="191"/>
      <c r="CI647" s="191"/>
      <c r="CJ647" s="191"/>
      <c r="CK647" s="191"/>
      <c r="CL647" s="191"/>
      <c r="CM647" s="191"/>
      <c r="CN647" s="191"/>
      <c r="CO647" s="191"/>
      <c r="CP647" s="191"/>
      <c r="CQ647" s="191"/>
      <c r="CR647" s="191"/>
      <c r="CS647" s="191"/>
      <c r="CT647" s="191"/>
      <c r="CU647" s="191"/>
      <c r="CV647" s="191"/>
      <c r="CW647" s="191"/>
      <c r="CX647" s="191"/>
      <c r="CY647" s="191"/>
      <c r="CZ647" s="191"/>
      <c r="DA647" s="191"/>
      <c r="DB647" s="191"/>
      <c r="DC647" s="191"/>
      <c r="DD647" s="191"/>
      <c r="DE647" s="191"/>
      <c r="DF647" s="191"/>
      <c r="DG647" s="191"/>
      <c r="DH647" s="191"/>
      <c r="DI647" s="191"/>
      <c r="DJ647" s="191"/>
      <c r="DK647" s="191"/>
      <c r="DL647" s="191"/>
      <c r="DM647" s="191"/>
      <c r="DN647" s="191"/>
      <c r="DO647" s="191"/>
      <c r="DP647" s="191"/>
      <c r="DQ647" s="191"/>
      <c r="DR647" s="191"/>
      <c r="DS647" s="191"/>
      <c r="DT647" s="191"/>
      <c r="DU647" s="191"/>
      <c r="DV647" s="191"/>
      <c r="DW647" s="191"/>
      <c r="DX647" s="191"/>
      <c r="DY647" s="191"/>
      <c r="DZ647" s="191"/>
      <c r="EA647" s="191"/>
      <c r="EB647" s="191"/>
      <c r="EC647" s="191"/>
      <c r="ED647" s="191"/>
    </row>
    <row r="648" spans="1:134">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c r="BU648" s="191"/>
      <c r="BV648" s="191"/>
      <c r="BW648" s="191"/>
      <c r="BX648" s="191"/>
      <c r="BY648" s="191"/>
      <c r="BZ648" s="191"/>
      <c r="CA648" s="191"/>
      <c r="CB648" s="191"/>
      <c r="CC648" s="191"/>
      <c r="CD648" s="191"/>
      <c r="CE648" s="191"/>
      <c r="CF648" s="191"/>
      <c r="CG648" s="191"/>
      <c r="CH648" s="191"/>
      <c r="CI648" s="191"/>
      <c r="CJ648" s="191"/>
      <c r="CK648" s="191"/>
      <c r="CL648" s="191"/>
      <c r="CM648" s="191"/>
      <c r="CN648" s="191"/>
      <c r="CO648" s="191"/>
      <c r="CP648" s="191"/>
      <c r="CQ648" s="191"/>
      <c r="CR648" s="191"/>
      <c r="CS648" s="191"/>
      <c r="CT648" s="191"/>
      <c r="CU648" s="191"/>
      <c r="CV648" s="191"/>
      <c r="CW648" s="191"/>
      <c r="CX648" s="191"/>
      <c r="CY648" s="191"/>
      <c r="CZ648" s="191"/>
      <c r="DA648" s="191"/>
      <c r="DB648" s="191"/>
      <c r="DC648" s="191"/>
      <c r="DD648" s="191"/>
      <c r="DE648" s="191"/>
      <c r="DF648" s="191"/>
      <c r="DG648" s="191"/>
      <c r="DH648" s="191"/>
      <c r="DI648" s="191"/>
      <c r="DJ648" s="191"/>
      <c r="DK648" s="191"/>
      <c r="DL648" s="191"/>
      <c r="DM648" s="191"/>
      <c r="DN648" s="191"/>
      <c r="DO648" s="191"/>
      <c r="DP648" s="191"/>
      <c r="DQ648" s="191"/>
      <c r="DR648" s="191"/>
      <c r="DS648" s="191"/>
      <c r="DT648" s="191"/>
      <c r="DU648" s="191"/>
      <c r="DV648" s="191"/>
      <c r="DW648" s="191"/>
      <c r="DX648" s="191"/>
      <c r="DY648" s="191"/>
      <c r="DZ648" s="191"/>
      <c r="EA648" s="191"/>
      <c r="EB648" s="191"/>
      <c r="EC648" s="191"/>
      <c r="ED648" s="191"/>
    </row>
    <row r="649" spans="1:134">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c r="BU649" s="191"/>
      <c r="BV649" s="191"/>
      <c r="BW649" s="191"/>
      <c r="BX649" s="191"/>
      <c r="BY649" s="191"/>
      <c r="BZ649" s="191"/>
      <c r="CA649" s="191"/>
      <c r="CB649" s="191"/>
      <c r="CC649" s="191"/>
      <c r="CD649" s="191"/>
      <c r="CE649" s="191"/>
      <c r="CF649" s="191"/>
      <c r="CG649" s="191"/>
      <c r="CH649" s="191"/>
      <c r="CI649" s="191"/>
      <c r="CJ649" s="191"/>
      <c r="CK649" s="191"/>
      <c r="CL649" s="191"/>
      <c r="CM649" s="191"/>
      <c r="CN649" s="191"/>
      <c r="CO649" s="191"/>
      <c r="CP649" s="191"/>
      <c r="CQ649" s="191"/>
      <c r="CR649" s="191"/>
      <c r="CS649" s="191"/>
      <c r="CT649" s="191"/>
      <c r="CU649" s="191"/>
      <c r="CV649" s="191"/>
      <c r="CW649" s="191"/>
      <c r="CX649" s="191"/>
      <c r="CY649" s="191"/>
      <c r="CZ649" s="191"/>
      <c r="DA649" s="191"/>
      <c r="DB649" s="191"/>
      <c r="DC649" s="191"/>
      <c r="DD649" s="191"/>
      <c r="DE649" s="191"/>
      <c r="DF649" s="191"/>
      <c r="DG649" s="191"/>
      <c r="DH649" s="191"/>
      <c r="DI649" s="191"/>
      <c r="DJ649" s="191"/>
      <c r="DK649" s="191"/>
      <c r="DL649" s="191"/>
      <c r="DM649" s="191"/>
      <c r="DN649" s="191"/>
      <c r="DO649" s="191"/>
      <c r="DP649" s="191"/>
      <c r="DQ649" s="191"/>
      <c r="DR649" s="191"/>
      <c r="DS649" s="191"/>
      <c r="DT649" s="191"/>
      <c r="DU649" s="191"/>
      <c r="DV649" s="191"/>
      <c r="DW649" s="191"/>
      <c r="DX649" s="191"/>
      <c r="DY649" s="191"/>
      <c r="DZ649" s="191"/>
      <c r="EA649" s="191"/>
      <c r="EB649" s="191"/>
      <c r="EC649" s="191"/>
      <c r="ED649" s="191"/>
    </row>
    <row r="650" spans="1:134">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191"/>
      <c r="CL650" s="191"/>
      <c r="CM650" s="191"/>
      <c r="CN650" s="191"/>
      <c r="CO650" s="191"/>
      <c r="CP650" s="191"/>
      <c r="CQ650" s="191"/>
      <c r="CR650" s="191"/>
      <c r="CS650" s="191"/>
      <c r="CT650" s="191"/>
      <c r="CU650" s="191"/>
      <c r="CV650" s="191"/>
      <c r="CW650" s="191"/>
      <c r="CX650" s="191"/>
      <c r="CY650" s="191"/>
      <c r="CZ650" s="191"/>
      <c r="DA650" s="191"/>
      <c r="DB650" s="191"/>
      <c r="DC650" s="191"/>
      <c r="DD650" s="191"/>
      <c r="DE650" s="191"/>
      <c r="DF650" s="191"/>
      <c r="DG650" s="191"/>
      <c r="DH650" s="191"/>
      <c r="DI650" s="191"/>
      <c r="DJ650" s="191"/>
      <c r="DK650" s="191"/>
      <c r="DL650" s="191"/>
      <c r="DM650" s="191"/>
      <c r="DN650" s="191"/>
      <c r="DO650" s="191"/>
      <c r="DP650" s="191"/>
      <c r="DQ650" s="191"/>
      <c r="DR650" s="191"/>
      <c r="DS650" s="191"/>
      <c r="DT650" s="191"/>
      <c r="DU650" s="191"/>
      <c r="DV650" s="191"/>
      <c r="DW650" s="191"/>
      <c r="DX650" s="191"/>
      <c r="DY650" s="191"/>
      <c r="DZ650" s="191"/>
      <c r="EA650" s="191"/>
      <c r="EB650" s="191"/>
      <c r="EC650" s="191"/>
      <c r="ED650" s="191"/>
    </row>
    <row r="651" spans="1:134">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c r="BU651" s="191"/>
      <c r="BV651" s="191"/>
      <c r="BW651" s="191"/>
      <c r="BX651" s="191"/>
      <c r="BY651" s="191"/>
      <c r="BZ651" s="191"/>
      <c r="CA651" s="191"/>
      <c r="CB651" s="191"/>
      <c r="CC651" s="191"/>
      <c r="CD651" s="191"/>
      <c r="CE651" s="191"/>
      <c r="CF651" s="191"/>
      <c r="CG651" s="191"/>
      <c r="CH651" s="191"/>
      <c r="CI651" s="191"/>
      <c r="CJ651" s="191"/>
      <c r="CK651" s="191"/>
      <c r="CL651" s="191"/>
      <c r="CM651" s="191"/>
      <c r="CN651" s="191"/>
      <c r="CO651" s="191"/>
      <c r="CP651" s="191"/>
      <c r="CQ651" s="191"/>
      <c r="CR651" s="191"/>
      <c r="CS651" s="191"/>
      <c r="CT651" s="191"/>
      <c r="CU651" s="191"/>
      <c r="CV651" s="191"/>
      <c r="CW651" s="191"/>
      <c r="CX651" s="191"/>
      <c r="CY651" s="191"/>
      <c r="CZ651" s="191"/>
      <c r="DA651" s="191"/>
      <c r="DB651" s="191"/>
      <c r="DC651" s="191"/>
      <c r="DD651" s="191"/>
      <c r="DE651" s="191"/>
      <c r="DF651" s="191"/>
      <c r="DG651" s="191"/>
      <c r="DH651" s="191"/>
      <c r="DI651" s="191"/>
      <c r="DJ651" s="191"/>
      <c r="DK651" s="191"/>
      <c r="DL651" s="191"/>
      <c r="DM651" s="191"/>
      <c r="DN651" s="191"/>
      <c r="DO651" s="191"/>
      <c r="DP651" s="191"/>
      <c r="DQ651" s="191"/>
      <c r="DR651" s="191"/>
      <c r="DS651" s="191"/>
      <c r="DT651" s="191"/>
      <c r="DU651" s="191"/>
      <c r="DV651" s="191"/>
      <c r="DW651" s="191"/>
      <c r="DX651" s="191"/>
      <c r="DY651" s="191"/>
      <c r="DZ651" s="191"/>
      <c r="EA651" s="191"/>
      <c r="EB651" s="191"/>
      <c r="EC651" s="191"/>
      <c r="ED651" s="191"/>
    </row>
    <row r="652" spans="1:134">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c r="BU652" s="191"/>
      <c r="BV652" s="191"/>
      <c r="BW652" s="191"/>
      <c r="BX652" s="191"/>
      <c r="BY652" s="191"/>
      <c r="BZ652" s="191"/>
      <c r="CA652" s="191"/>
      <c r="CB652" s="191"/>
      <c r="CC652" s="191"/>
      <c r="CD652" s="191"/>
      <c r="CE652" s="191"/>
      <c r="CF652" s="191"/>
      <c r="CG652" s="191"/>
      <c r="CH652" s="191"/>
      <c r="CI652" s="191"/>
      <c r="CJ652" s="191"/>
      <c r="CK652" s="191"/>
      <c r="CL652" s="191"/>
      <c r="CM652" s="191"/>
      <c r="CN652" s="191"/>
      <c r="CO652" s="191"/>
      <c r="CP652" s="191"/>
      <c r="CQ652" s="191"/>
      <c r="CR652" s="191"/>
      <c r="CS652" s="191"/>
      <c r="CT652" s="191"/>
      <c r="CU652" s="191"/>
      <c r="CV652" s="191"/>
      <c r="CW652" s="191"/>
      <c r="CX652" s="191"/>
      <c r="CY652" s="191"/>
      <c r="CZ652" s="191"/>
      <c r="DA652" s="191"/>
      <c r="DB652" s="191"/>
      <c r="DC652" s="191"/>
      <c r="DD652" s="191"/>
      <c r="DE652" s="191"/>
      <c r="DF652" s="191"/>
      <c r="DG652" s="191"/>
      <c r="DH652" s="191"/>
      <c r="DI652" s="191"/>
      <c r="DJ652" s="191"/>
      <c r="DK652" s="191"/>
      <c r="DL652" s="191"/>
      <c r="DM652" s="191"/>
      <c r="DN652" s="191"/>
      <c r="DO652" s="191"/>
      <c r="DP652" s="191"/>
      <c r="DQ652" s="191"/>
      <c r="DR652" s="191"/>
      <c r="DS652" s="191"/>
      <c r="DT652" s="191"/>
      <c r="DU652" s="191"/>
      <c r="DV652" s="191"/>
      <c r="DW652" s="191"/>
      <c r="DX652" s="191"/>
      <c r="DY652" s="191"/>
      <c r="DZ652" s="191"/>
      <c r="EA652" s="191"/>
      <c r="EB652" s="191"/>
      <c r="EC652" s="191"/>
      <c r="ED652" s="191"/>
    </row>
    <row r="653" spans="1:134">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c r="BU653" s="191"/>
      <c r="BV653" s="191"/>
      <c r="BW653" s="191"/>
      <c r="BX653" s="191"/>
      <c r="BY653" s="191"/>
      <c r="BZ653" s="191"/>
      <c r="CA653" s="191"/>
      <c r="CB653" s="191"/>
      <c r="CC653" s="191"/>
      <c r="CD653" s="191"/>
      <c r="CE653" s="191"/>
      <c r="CF653" s="191"/>
      <c r="CG653" s="191"/>
      <c r="CH653" s="191"/>
      <c r="CI653" s="191"/>
      <c r="CJ653" s="191"/>
      <c r="CK653" s="191"/>
      <c r="CL653" s="191"/>
      <c r="CM653" s="191"/>
      <c r="CN653" s="191"/>
      <c r="CO653" s="191"/>
      <c r="CP653" s="191"/>
      <c r="CQ653" s="191"/>
      <c r="CR653" s="191"/>
      <c r="CS653" s="191"/>
      <c r="CT653" s="191"/>
      <c r="CU653" s="191"/>
      <c r="CV653" s="191"/>
      <c r="CW653" s="191"/>
      <c r="CX653" s="191"/>
      <c r="CY653" s="191"/>
      <c r="CZ653" s="191"/>
      <c r="DA653" s="191"/>
      <c r="DB653" s="191"/>
      <c r="DC653" s="191"/>
      <c r="DD653" s="191"/>
      <c r="DE653" s="191"/>
      <c r="DF653" s="191"/>
      <c r="DG653" s="191"/>
      <c r="DH653" s="191"/>
      <c r="DI653" s="191"/>
      <c r="DJ653" s="191"/>
      <c r="DK653" s="191"/>
      <c r="DL653" s="191"/>
      <c r="DM653" s="191"/>
      <c r="DN653" s="191"/>
      <c r="DO653" s="191"/>
      <c r="DP653" s="191"/>
      <c r="DQ653" s="191"/>
      <c r="DR653" s="191"/>
      <c r="DS653" s="191"/>
      <c r="DT653" s="191"/>
      <c r="DU653" s="191"/>
      <c r="DV653" s="191"/>
      <c r="DW653" s="191"/>
      <c r="DX653" s="191"/>
      <c r="DY653" s="191"/>
      <c r="DZ653" s="191"/>
      <c r="EA653" s="191"/>
      <c r="EB653" s="191"/>
      <c r="EC653" s="191"/>
      <c r="ED653" s="191"/>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heetViews>
  <sheetFormatPr defaultColWidth="8.81640625" defaultRowHeight="13"/>
  <cols>
    <col min="1" max="1" width="31.453125" style="122" customWidth="1"/>
    <col min="2" max="3" width="12.54296875" style="122" customWidth="1"/>
    <col min="4" max="4" width="12.54296875" style="127" customWidth="1"/>
    <col min="5" max="5" width="4.453125" style="122" customWidth="1"/>
    <col min="6" max="7" width="13.26953125" style="122" customWidth="1"/>
    <col min="8" max="8" width="13.26953125" style="127" customWidth="1"/>
    <col min="9" max="11" width="11" style="122" customWidth="1"/>
    <col min="12" max="12" width="2" style="127" customWidth="1"/>
    <col min="13" max="15" width="11" style="122" customWidth="1"/>
    <col min="16" max="16" width="2.1796875" style="127" customWidth="1"/>
    <col min="17" max="19" width="11" style="122" customWidth="1"/>
    <col min="20" max="27" width="10.453125" style="122" customWidth="1"/>
    <col min="28" max="16384" width="8.81640625" style="122"/>
  </cols>
  <sheetData>
    <row r="1" spans="1:134" s="229" customFormat="1">
      <c r="A1" s="219" t="s">
        <v>454</v>
      </c>
      <c r="B1" s="219"/>
      <c r="C1" s="219"/>
      <c r="D1" s="219"/>
      <c r="E1" s="265"/>
      <c r="F1" s="219"/>
      <c r="G1" s="219"/>
      <c r="H1" s="219"/>
    </row>
    <row r="2" spans="1:134" s="229" customFormat="1" ht="6" customHeight="1">
      <c r="E2" s="266"/>
    </row>
    <row r="3" spans="1:134" s="229" customFormat="1" ht="22.5" customHeight="1" thickBot="1">
      <c r="A3" s="221" t="s">
        <v>230</v>
      </c>
      <c r="B3" s="246" t="s">
        <v>455</v>
      </c>
      <c r="C3" s="246" t="s">
        <v>431</v>
      </c>
      <c r="D3" s="270" t="s">
        <v>455</v>
      </c>
      <c r="E3" s="259"/>
      <c r="F3" s="246" t="s">
        <v>456</v>
      </c>
      <c r="G3" s="246" t="s">
        <v>431</v>
      </c>
      <c r="H3" s="273" t="s">
        <v>456</v>
      </c>
    </row>
    <row r="4" spans="1:134" s="156" customFormat="1" ht="13.5" thickTop="1">
      <c r="A4" s="185" t="s">
        <v>3</v>
      </c>
      <c r="B4" s="162"/>
      <c r="C4" s="162"/>
      <c r="D4" s="271"/>
      <c r="E4" s="272"/>
      <c r="F4" s="162"/>
      <c r="G4" s="162"/>
      <c r="H4" s="267"/>
    </row>
    <row r="5" spans="1:134">
      <c r="A5" s="169" t="s">
        <v>4</v>
      </c>
      <c r="B5" s="142">
        <v>14203.6</v>
      </c>
      <c r="C5" s="142">
        <v>0</v>
      </c>
      <c r="D5" s="251">
        <v>14203.6</v>
      </c>
      <c r="E5" s="143"/>
      <c r="F5" s="142">
        <v>8822.2000000000007</v>
      </c>
      <c r="G5" s="142">
        <v>0</v>
      </c>
      <c r="H5" s="251">
        <v>8822.2000000000007</v>
      </c>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69" t="s">
        <v>432</v>
      </c>
      <c r="B6" s="142">
        <v>-9539.4</v>
      </c>
      <c r="C6" s="142">
        <v>-351.1</v>
      </c>
      <c r="D6" s="251">
        <v>-9890.5</v>
      </c>
      <c r="E6" s="143"/>
      <c r="F6" s="142">
        <v>-6400.6</v>
      </c>
      <c r="G6" s="142">
        <v>-185.17000000000002</v>
      </c>
      <c r="H6" s="251">
        <v>-6585.77</v>
      </c>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s="156" customFormat="1">
      <c r="A7" s="185" t="s">
        <v>12</v>
      </c>
      <c r="B7" s="186">
        <v>4664.2000000000007</v>
      </c>
      <c r="C7" s="186">
        <v>-351.1</v>
      </c>
      <c r="D7" s="268">
        <v>4313.1000000000004</v>
      </c>
      <c r="E7" s="269"/>
      <c r="F7" s="186">
        <v>2421.6000000000004</v>
      </c>
      <c r="G7" s="186">
        <v>-185.17000000000002</v>
      </c>
      <c r="H7" s="268">
        <v>2236.4300000000003</v>
      </c>
    </row>
    <row r="8" spans="1:134">
      <c r="A8" s="169" t="s">
        <v>433</v>
      </c>
      <c r="B8" s="142">
        <v>-1040.8</v>
      </c>
      <c r="C8" s="142">
        <v>56.3</v>
      </c>
      <c r="D8" s="251">
        <v>-984.5</v>
      </c>
      <c r="E8" s="143"/>
      <c r="F8" s="142">
        <v>-608.1</v>
      </c>
      <c r="G8" s="142">
        <v>0</v>
      </c>
      <c r="H8" s="251">
        <v>-608.1</v>
      </c>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ht="26">
      <c r="A9" s="169" t="s">
        <v>441</v>
      </c>
      <c r="B9" s="142">
        <v>-2303.5</v>
      </c>
      <c r="C9" s="142">
        <v>294.8</v>
      </c>
      <c r="D9" s="251">
        <v>-2008.7</v>
      </c>
      <c r="E9" s="143"/>
      <c r="F9" s="142">
        <v>-1337.9</v>
      </c>
      <c r="G9" s="142">
        <v>187</v>
      </c>
      <c r="H9" s="251">
        <v>-1150.9000000000001</v>
      </c>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69" t="s">
        <v>442</v>
      </c>
      <c r="B10" s="142">
        <v>121</v>
      </c>
      <c r="C10" s="142">
        <v>-1</v>
      </c>
      <c r="D10" s="251">
        <v>120</v>
      </c>
      <c r="E10" s="143"/>
      <c r="F10" s="142">
        <v>77</v>
      </c>
      <c r="G10" s="142">
        <v>-2.4420000000000002</v>
      </c>
      <c r="H10" s="251">
        <v>74.557999999999993</v>
      </c>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48"/>
      <c r="B11" s="148"/>
      <c r="C11" s="148"/>
      <c r="D11" s="250"/>
      <c r="E11" s="148"/>
      <c r="F11" s="148"/>
      <c r="G11" s="148"/>
      <c r="H11" s="250"/>
      <c r="I11" s="148"/>
      <c r="J11" s="148"/>
      <c r="K11" s="148"/>
      <c r="L11" s="250"/>
      <c r="M11" s="148"/>
      <c r="N11" s="148"/>
      <c r="O11" s="148"/>
      <c r="P11" s="250"/>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ht="13" customHeight="1">
      <c r="A12" s="299" t="s">
        <v>444</v>
      </c>
      <c r="B12" s="299"/>
      <c r="C12" s="299"/>
      <c r="D12" s="299"/>
      <c r="E12" s="299"/>
      <c r="F12" s="299"/>
      <c r="G12" s="299"/>
      <c r="H12" s="299"/>
      <c r="I12" s="148"/>
      <c r="J12" s="148"/>
      <c r="K12" s="148"/>
      <c r="L12" s="250"/>
      <c r="M12" s="148"/>
      <c r="N12" s="148"/>
      <c r="O12" s="148"/>
      <c r="P12" s="250"/>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ht="47.5" customHeight="1">
      <c r="A13" s="299"/>
      <c r="B13" s="299"/>
      <c r="C13" s="299"/>
      <c r="D13" s="299"/>
      <c r="E13" s="299"/>
      <c r="F13" s="299"/>
      <c r="G13" s="299"/>
      <c r="H13" s="299"/>
      <c r="I13" s="148"/>
      <c r="J13" s="148"/>
      <c r="K13" s="148"/>
      <c r="L13" s="250"/>
      <c r="M13" s="148"/>
      <c r="N13" s="148"/>
      <c r="O13" s="148"/>
      <c r="P13" s="250"/>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c r="A14" s="148"/>
      <c r="B14" s="148"/>
      <c r="C14" s="148"/>
      <c r="D14" s="250"/>
      <c r="E14" s="148"/>
      <c r="F14" s="148"/>
      <c r="G14" s="148"/>
      <c r="H14" s="250"/>
      <c r="I14" s="148"/>
      <c r="J14" s="148"/>
      <c r="K14" s="148"/>
      <c r="L14" s="250"/>
      <c r="M14" s="148"/>
      <c r="N14" s="148"/>
      <c r="O14" s="148"/>
      <c r="P14" s="250"/>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48"/>
      <c r="B15" s="148"/>
      <c r="C15" s="148"/>
      <c r="D15" s="250"/>
      <c r="E15" s="148"/>
      <c r="F15" s="148"/>
      <c r="G15" s="148"/>
      <c r="H15" s="250"/>
      <c r="I15" s="148"/>
      <c r="J15" s="148"/>
      <c r="K15" s="148"/>
      <c r="L15" s="250"/>
      <c r="M15" s="148"/>
      <c r="N15" s="148"/>
      <c r="O15" s="148"/>
      <c r="P15" s="250"/>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48"/>
      <c r="B16" s="148"/>
      <c r="C16" s="148"/>
      <c r="D16" s="250"/>
      <c r="E16" s="148"/>
      <c r="F16" s="148"/>
      <c r="G16" s="148"/>
      <c r="H16" s="250"/>
      <c r="I16" s="148"/>
      <c r="J16" s="148"/>
      <c r="K16" s="148"/>
      <c r="L16" s="250"/>
      <c r="M16" s="148"/>
      <c r="N16" s="148"/>
      <c r="O16" s="148"/>
      <c r="P16" s="250"/>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48"/>
      <c r="B17" s="148"/>
      <c r="C17" s="148"/>
      <c r="D17" s="250"/>
      <c r="E17" s="148"/>
      <c r="F17" s="148"/>
      <c r="G17" s="148"/>
      <c r="H17" s="250"/>
      <c r="I17" s="148"/>
      <c r="J17" s="148"/>
      <c r="K17" s="148"/>
      <c r="L17" s="250"/>
      <c r="M17" s="148"/>
      <c r="N17" s="148"/>
      <c r="O17" s="148"/>
      <c r="P17" s="250"/>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48"/>
      <c r="B18" s="148"/>
      <c r="C18" s="148"/>
      <c r="D18" s="250"/>
      <c r="E18" s="148"/>
      <c r="F18" s="148"/>
      <c r="G18" s="148"/>
      <c r="H18" s="250"/>
      <c r="I18" s="148"/>
      <c r="J18" s="148"/>
      <c r="K18" s="148"/>
      <c r="L18" s="250"/>
      <c r="M18" s="148"/>
      <c r="N18" s="148"/>
      <c r="O18" s="148"/>
      <c r="P18" s="250"/>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48"/>
      <c r="B19" s="148"/>
      <c r="C19" s="148"/>
      <c r="D19" s="250"/>
      <c r="E19" s="148"/>
      <c r="F19" s="148"/>
      <c r="G19" s="148"/>
      <c r="H19" s="250"/>
      <c r="I19" s="148"/>
      <c r="J19" s="148"/>
      <c r="K19" s="148"/>
      <c r="L19" s="250"/>
      <c r="M19" s="148"/>
      <c r="N19" s="148"/>
      <c r="O19" s="148"/>
      <c r="P19" s="250"/>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48"/>
      <c r="B20" s="148"/>
      <c r="C20" s="148"/>
      <c r="D20" s="250"/>
      <c r="E20" s="148"/>
      <c r="F20" s="148"/>
      <c r="G20" s="148"/>
      <c r="H20" s="250"/>
      <c r="I20" s="148"/>
      <c r="J20" s="148"/>
      <c r="K20" s="148"/>
      <c r="L20" s="250"/>
      <c r="M20" s="148"/>
      <c r="N20" s="148"/>
      <c r="O20" s="148"/>
      <c r="P20" s="250"/>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48"/>
      <c r="B21" s="148"/>
      <c r="C21" s="148"/>
      <c r="D21" s="250"/>
      <c r="E21" s="148"/>
      <c r="F21" s="148"/>
      <c r="G21" s="148"/>
      <c r="H21" s="250"/>
      <c r="I21" s="148"/>
      <c r="J21" s="148"/>
      <c r="K21" s="148"/>
      <c r="L21" s="250"/>
      <c r="M21" s="148"/>
      <c r="N21" s="148"/>
      <c r="O21" s="148"/>
      <c r="P21" s="250"/>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48"/>
      <c r="B22" s="148"/>
      <c r="C22" s="148"/>
      <c r="D22" s="250"/>
      <c r="E22" s="148"/>
      <c r="F22" s="148"/>
      <c r="G22" s="148"/>
      <c r="H22" s="250"/>
      <c r="I22" s="148"/>
      <c r="J22" s="148"/>
      <c r="K22" s="148"/>
      <c r="L22" s="250"/>
      <c r="M22" s="148"/>
      <c r="N22" s="148"/>
      <c r="O22" s="148"/>
      <c r="P22" s="250"/>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48"/>
      <c r="B23" s="148"/>
      <c r="C23" s="148"/>
      <c r="D23" s="250"/>
      <c r="E23" s="148"/>
      <c r="F23" s="148"/>
      <c r="G23" s="148"/>
      <c r="H23" s="250"/>
      <c r="I23" s="148"/>
      <c r="J23" s="148"/>
      <c r="K23" s="148"/>
      <c r="L23" s="250"/>
      <c r="M23" s="148"/>
      <c r="N23" s="148"/>
      <c r="O23" s="148"/>
      <c r="P23" s="250"/>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48"/>
      <c r="B24" s="148"/>
      <c r="C24" s="148"/>
      <c r="D24" s="250"/>
      <c r="E24" s="148"/>
      <c r="F24" s="148"/>
      <c r="G24" s="148"/>
      <c r="H24" s="250"/>
      <c r="I24" s="148"/>
      <c r="J24" s="148"/>
      <c r="K24" s="148"/>
      <c r="L24" s="250"/>
      <c r="M24" s="148"/>
      <c r="N24" s="148"/>
      <c r="O24" s="148"/>
      <c r="P24" s="250"/>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48"/>
      <c r="B25" s="148"/>
      <c r="C25" s="148"/>
      <c r="D25" s="250"/>
      <c r="E25" s="148"/>
      <c r="F25" s="148"/>
      <c r="G25" s="148"/>
      <c r="H25" s="250"/>
      <c r="I25" s="148"/>
      <c r="J25" s="148"/>
      <c r="K25" s="148"/>
      <c r="L25" s="250"/>
      <c r="M25" s="148"/>
      <c r="N25" s="148"/>
      <c r="O25" s="148"/>
      <c r="P25" s="250"/>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48"/>
      <c r="B26" s="148"/>
      <c r="C26" s="148"/>
      <c r="D26" s="250"/>
      <c r="E26" s="148"/>
      <c r="F26" s="148"/>
      <c r="G26" s="148"/>
      <c r="H26" s="250"/>
      <c r="I26" s="148"/>
      <c r="J26" s="148"/>
      <c r="K26" s="148"/>
      <c r="L26" s="250"/>
      <c r="M26" s="148"/>
      <c r="N26" s="148"/>
      <c r="O26" s="148"/>
      <c r="P26" s="250"/>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c r="A27" s="148"/>
      <c r="B27" s="148"/>
      <c r="C27" s="148"/>
      <c r="D27" s="250"/>
      <c r="E27" s="148"/>
      <c r="F27" s="148"/>
      <c r="G27" s="148"/>
      <c r="H27" s="250"/>
      <c r="I27" s="148"/>
      <c r="J27" s="148"/>
      <c r="K27" s="148"/>
      <c r="L27" s="250"/>
      <c r="M27" s="148"/>
      <c r="N27" s="148"/>
      <c r="O27" s="148"/>
      <c r="P27" s="250"/>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c r="A28" s="148"/>
      <c r="B28" s="148"/>
      <c r="C28" s="148"/>
      <c r="D28" s="250"/>
      <c r="E28" s="148"/>
      <c r="F28" s="148"/>
      <c r="G28" s="148"/>
      <c r="H28" s="250"/>
      <c r="I28" s="148"/>
      <c r="J28" s="148"/>
      <c r="K28" s="148"/>
      <c r="L28" s="250"/>
      <c r="M28" s="148"/>
      <c r="N28" s="148"/>
      <c r="O28" s="148"/>
      <c r="P28" s="250"/>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row>
    <row r="29" spans="1:134">
      <c r="A29" s="148"/>
      <c r="B29" s="148"/>
      <c r="C29" s="148"/>
      <c r="D29" s="250"/>
      <c r="E29" s="148"/>
      <c r="F29" s="148"/>
      <c r="G29" s="148"/>
      <c r="H29" s="250"/>
      <c r="I29" s="148"/>
      <c r="J29" s="148"/>
      <c r="K29" s="148"/>
      <c r="L29" s="250"/>
      <c r="M29" s="148"/>
      <c r="N29" s="148"/>
      <c r="O29" s="148"/>
      <c r="P29" s="250"/>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48"/>
      <c r="B30" s="148"/>
      <c r="C30" s="148"/>
      <c r="D30" s="250"/>
      <c r="E30" s="148"/>
      <c r="F30" s="148"/>
      <c r="G30" s="148"/>
      <c r="H30" s="250"/>
      <c r="I30" s="148"/>
      <c r="J30" s="148"/>
      <c r="K30" s="148"/>
      <c r="L30" s="250"/>
      <c r="M30" s="148"/>
      <c r="N30" s="148"/>
      <c r="O30" s="148"/>
      <c r="P30" s="250"/>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48"/>
      <c r="B31" s="148"/>
      <c r="C31" s="148"/>
      <c r="D31" s="250"/>
      <c r="E31" s="148"/>
      <c r="F31" s="148"/>
      <c r="G31" s="148"/>
      <c r="H31" s="250"/>
      <c r="I31" s="148"/>
      <c r="J31" s="148"/>
      <c r="K31" s="148"/>
      <c r="L31" s="250"/>
      <c r="M31" s="148"/>
      <c r="N31" s="148"/>
      <c r="O31" s="148"/>
      <c r="P31" s="250"/>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48"/>
      <c r="B32" s="148"/>
      <c r="C32" s="148"/>
      <c r="D32" s="250"/>
      <c r="E32" s="148"/>
      <c r="F32" s="148"/>
      <c r="G32" s="148"/>
      <c r="H32" s="250"/>
      <c r="I32" s="148"/>
      <c r="J32" s="148"/>
      <c r="K32" s="148"/>
      <c r="L32" s="250"/>
      <c r="M32" s="148"/>
      <c r="N32" s="148"/>
      <c r="O32" s="148"/>
      <c r="P32" s="250"/>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c r="A33" s="148"/>
      <c r="B33" s="148"/>
      <c r="C33" s="148"/>
      <c r="D33" s="250"/>
      <c r="E33" s="148"/>
      <c r="F33" s="148"/>
      <c r="G33" s="148"/>
      <c r="H33" s="250"/>
      <c r="I33" s="148"/>
      <c r="J33" s="148"/>
      <c r="K33" s="148"/>
      <c r="L33" s="250"/>
      <c r="M33" s="148"/>
      <c r="N33" s="148"/>
      <c r="O33" s="148"/>
      <c r="P33" s="250"/>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48"/>
      <c r="B34" s="148"/>
      <c r="C34" s="148"/>
      <c r="D34" s="250"/>
      <c r="E34" s="148"/>
      <c r="F34" s="148"/>
      <c r="G34" s="148"/>
      <c r="H34" s="250"/>
      <c r="I34" s="148"/>
      <c r="J34" s="148"/>
      <c r="K34" s="148"/>
      <c r="L34" s="250"/>
      <c r="M34" s="148"/>
      <c r="N34" s="148"/>
      <c r="O34" s="148"/>
      <c r="P34" s="250"/>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48"/>
      <c r="B35" s="148"/>
      <c r="C35" s="148"/>
      <c r="D35" s="250"/>
      <c r="E35" s="148"/>
      <c r="F35" s="148"/>
      <c r="G35" s="148"/>
      <c r="H35" s="250"/>
      <c r="I35" s="148"/>
      <c r="J35" s="148"/>
      <c r="K35" s="148"/>
      <c r="L35" s="250"/>
      <c r="M35" s="148"/>
      <c r="N35" s="148"/>
      <c r="O35" s="148"/>
      <c r="P35" s="250"/>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48"/>
      <c r="B36" s="148"/>
      <c r="C36" s="148"/>
      <c r="D36" s="250"/>
      <c r="E36" s="148"/>
      <c r="F36" s="148"/>
      <c r="G36" s="148"/>
      <c r="H36" s="250"/>
      <c r="I36" s="148"/>
      <c r="J36" s="148"/>
      <c r="K36" s="148"/>
      <c r="L36" s="250"/>
      <c r="M36" s="148"/>
      <c r="N36" s="148"/>
      <c r="O36" s="148"/>
      <c r="P36" s="250"/>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48"/>
      <c r="B37" s="148"/>
      <c r="C37" s="148"/>
      <c r="D37" s="250"/>
      <c r="E37" s="148"/>
      <c r="F37" s="148"/>
      <c r="G37" s="148"/>
      <c r="H37" s="250"/>
      <c r="I37" s="148"/>
      <c r="J37" s="148"/>
      <c r="K37" s="148"/>
      <c r="L37" s="250"/>
      <c r="M37" s="148"/>
      <c r="N37" s="148"/>
      <c r="O37" s="148"/>
      <c r="P37" s="250"/>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48"/>
      <c r="B38" s="148"/>
      <c r="C38" s="148"/>
      <c r="D38" s="250"/>
      <c r="E38" s="148"/>
      <c r="F38" s="148"/>
      <c r="G38" s="148"/>
      <c r="H38" s="250"/>
      <c r="I38" s="148"/>
      <c r="J38" s="148"/>
      <c r="K38" s="148"/>
      <c r="L38" s="250"/>
      <c r="M38" s="148"/>
      <c r="N38" s="148"/>
      <c r="O38" s="148"/>
      <c r="P38" s="250"/>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48"/>
      <c r="B39" s="148"/>
      <c r="C39" s="148"/>
      <c r="D39" s="250"/>
      <c r="E39" s="148"/>
      <c r="F39" s="148"/>
      <c r="G39" s="148"/>
      <c r="H39" s="250"/>
      <c r="I39" s="148"/>
      <c r="J39" s="148"/>
      <c r="K39" s="148"/>
      <c r="L39" s="250"/>
      <c r="M39" s="148"/>
      <c r="N39" s="148"/>
      <c r="O39" s="148"/>
      <c r="P39" s="250"/>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48"/>
      <c r="B40" s="148"/>
      <c r="C40" s="148"/>
      <c r="D40" s="250"/>
      <c r="E40" s="148"/>
      <c r="F40" s="148"/>
      <c r="G40" s="148"/>
      <c r="H40" s="250"/>
      <c r="I40" s="148"/>
      <c r="J40" s="148"/>
      <c r="K40" s="148"/>
      <c r="L40" s="250"/>
      <c r="M40" s="148"/>
      <c r="N40" s="148"/>
      <c r="O40" s="148"/>
      <c r="P40" s="250"/>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48"/>
      <c r="B41" s="148"/>
      <c r="C41" s="148"/>
      <c r="D41" s="250"/>
      <c r="E41" s="148"/>
      <c r="F41" s="148"/>
      <c r="G41" s="148"/>
      <c r="H41" s="250"/>
      <c r="I41" s="148"/>
      <c r="J41" s="148"/>
      <c r="K41" s="148"/>
      <c r="L41" s="250"/>
      <c r="M41" s="148"/>
      <c r="N41" s="148"/>
      <c r="O41" s="148"/>
      <c r="P41" s="250"/>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48"/>
      <c r="B42" s="148"/>
      <c r="C42" s="148"/>
      <c r="D42" s="250"/>
      <c r="E42" s="148"/>
      <c r="F42" s="148"/>
      <c r="G42" s="148"/>
      <c r="H42" s="250"/>
      <c r="I42" s="148"/>
      <c r="J42" s="148"/>
      <c r="K42" s="148"/>
      <c r="L42" s="250"/>
      <c r="M42" s="148"/>
      <c r="N42" s="148"/>
      <c r="O42" s="148"/>
      <c r="P42" s="250"/>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48"/>
      <c r="B43" s="148"/>
      <c r="C43" s="148"/>
      <c r="D43" s="250"/>
      <c r="E43" s="148"/>
      <c r="F43" s="148"/>
      <c r="G43" s="148"/>
      <c r="H43" s="250"/>
      <c r="I43" s="148"/>
      <c r="J43" s="148"/>
      <c r="K43" s="148"/>
      <c r="L43" s="250"/>
      <c r="M43" s="148"/>
      <c r="N43" s="148"/>
      <c r="O43" s="148"/>
      <c r="P43" s="250"/>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48"/>
      <c r="B44" s="148"/>
      <c r="C44" s="148"/>
      <c r="D44" s="250"/>
      <c r="E44" s="148"/>
      <c r="F44" s="148"/>
      <c r="G44" s="148"/>
      <c r="H44" s="250"/>
      <c r="I44" s="148"/>
      <c r="J44" s="148"/>
      <c r="K44" s="148"/>
      <c r="L44" s="250"/>
      <c r="M44" s="148"/>
      <c r="N44" s="148"/>
      <c r="O44" s="148"/>
      <c r="P44" s="250"/>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48"/>
      <c r="B45" s="148"/>
      <c r="C45" s="148"/>
      <c r="D45" s="250"/>
      <c r="E45" s="148"/>
      <c r="F45" s="148"/>
      <c r="G45" s="148"/>
      <c r="H45" s="250"/>
      <c r="I45" s="148"/>
      <c r="J45" s="148"/>
      <c r="K45" s="148"/>
      <c r="L45" s="250"/>
      <c r="M45" s="148"/>
      <c r="N45" s="148"/>
      <c r="O45" s="148"/>
      <c r="P45" s="250"/>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48"/>
      <c r="B46" s="148"/>
      <c r="C46" s="148"/>
      <c r="D46" s="250"/>
      <c r="E46" s="148"/>
      <c r="F46" s="148"/>
      <c r="G46" s="148"/>
      <c r="H46" s="250"/>
      <c r="I46" s="148"/>
      <c r="J46" s="148"/>
      <c r="K46" s="148"/>
      <c r="L46" s="250"/>
      <c r="M46" s="148"/>
      <c r="N46" s="148"/>
      <c r="O46" s="148"/>
      <c r="P46" s="250"/>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48"/>
      <c r="B47" s="148"/>
      <c r="C47" s="148"/>
      <c r="D47" s="250"/>
      <c r="E47" s="148"/>
      <c r="F47" s="148"/>
      <c r="G47" s="148"/>
      <c r="H47" s="250"/>
      <c r="I47" s="148"/>
      <c r="J47" s="148"/>
      <c r="K47" s="148"/>
      <c r="L47" s="250"/>
      <c r="M47" s="148"/>
      <c r="N47" s="148"/>
      <c r="O47" s="148"/>
      <c r="P47" s="250"/>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250"/>
      <c r="E48" s="148"/>
      <c r="F48" s="148"/>
      <c r="G48" s="148"/>
      <c r="H48" s="250"/>
      <c r="I48" s="148"/>
      <c r="J48" s="148"/>
      <c r="K48" s="148"/>
      <c r="L48" s="250"/>
      <c r="M48" s="148"/>
      <c r="N48" s="148"/>
      <c r="O48" s="148"/>
      <c r="P48" s="250"/>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250"/>
      <c r="E49" s="148"/>
      <c r="F49" s="148"/>
      <c r="G49" s="148"/>
      <c r="H49" s="250"/>
      <c r="I49" s="148"/>
      <c r="J49" s="148"/>
      <c r="K49" s="148"/>
      <c r="L49" s="250"/>
      <c r="M49" s="148"/>
      <c r="N49" s="148"/>
      <c r="O49" s="148"/>
      <c r="P49" s="250"/>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250"/>
      <c r="E50" s="148"/>
      <c r="F50" s="148"/>
      <c r="G50" s="148"/>
      <c r="H50" s="250"/>
      <c r="I50" s="148"/>
      <c r="J50" s="148"/>
      <c r="K50" s="148"/>
      <c r="L50" s="250"/>
      <c r="M50" s="148"/>
      <c r="N50" s="148"/>
      <c r="O50" s="148"/>
      <c r="P50" s="250"/>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250"/>
      <c r="E51" s="148"/>
      <c r="F51" s="148"/>
      <c r="G51" s="148"/>
      <c r="H51" s="250"/>
      <c r="I51" s="148"/>
      <c r="J51" s="148"/>
      <c r="K51" s="148"/>
      <c r="L51" s="250"/>
      <c r="M51" s="148"/>
      <c r="N51" s="148"/>
      <c r="O51" s="148"/>
      <c r="P51" s="250"/>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250"/>
      <c r="E52" s="148"/>
      <c r="F52" s="148"/>
      <c r="G52" s="148"/>
      <c r="H52" s="250"/>
      <c r="I52" s="148"/>
      <c r="J52" s="148"/>
      <c r="K52" s="148"/>
      <c r="L52" s="250"/>
      <c r="M52" s="148"/>
      <c r="N52" s="148"/>
      <c r="O52" s="148"/>
      <c r="P52" s="250"/>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250"/>
      <c r="E53" s="148"/>
      <c r="F53" s="148"/>
      <c r="G53" s="148"/>
      <c r="H53" s="250"/>
      <c r="I53" s="148"/>
      <c r="J53" s="148"/>
      <c r="K53" s="148"/>
      <c r="L53" s="250"/>
      <c r="M53" s="148"/>
      <c r="N53" s="148"/>
      <c r="O53" s="148"/>
      <c r="P53" s="250"/>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250"/>
      <c r="E54" s="148"/>
      <c r="F54" s="148"/>
      <c r="G54" s="148"/>
      <c r="H54" s="250"/>
      <c r="I54" s="148"/>
      <c r="J54" s="148"/>
      <c r="K54" s="148"/>
      <c r="L54" s="250"/>
      <c r="M54" s="148"/>
      <c r="N54" s="148"/>
      <c r="O54" s="148"/>
      <c r="P54" s="250"/>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250"/>
      <c r="E55" s="148"/>
      <c r="F55" s="148"/>
      <c r="G55" s="148"/>
      <c r="H55" s="250"/>
      <c r="I55" s="148"/>
      <c r="J55" s="148"/>
      <c r="K55" s="148"/>
      <c r="L55" s="250"/>
      <c r="M55" s="148"/>
      <c r="N55" s="148"/>
      <c r="O55" s="148"/>
      <c r="P55" s="250"/>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250"/>
      <c r="E56" s="148"/>
      <c r="F56" s="148"/>
      <c r="G56" s="148"/>
      <c r="H56" s="250"/>
      <c r="I56" s="148"/>
      <c r="J56" s="148"/>
      <c r="K56" s="148"/>
      <c r="L56" s="250"/>
      <c r="M56" s="148"/>
      <c r="N56" s="148"/>
      <c r="O56" s="148"/>
      <c r="P56" s="250"/>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250"/>
      <c r="E57" s="148"/>
      <c r="F57" s="148"/>
      <c r="G57" s="148"/>
      <c r="H57" s="250"/>
      <c r="I57" s="148"/>
      <c r="J57" s="148"/>
      <c r="K57" s="148"/>
      <c r="L57" s="250"/>
      <c r="M57" s="148"/>
      <c r="N57" s="148"/>
      <c r="O57" s="148"/>
      <c r="P57" s="250"/>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250"/>
      <c r="E58" s="148"/>
      <c r="F58" s="148"/>
      <c r="G58" s="148"/>
      <c r="H58" s="250"/>
      <c r="I58" s="148"/>
      <c r="J58" s="148"/>
      <c r="K58" s="148"/>
      <c r="L58" s="250"/>
      <c r="M58" s="148"/>
      <c r="N58" s="148"/>
      <c r="O58" s="148"/>
      <c r="P58" s="250"/>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250"/>
      <c r="E59" s="148"/>
      <c r="F59" s="148"/>
      <c r="G59" s="148"/>
      <c r="H59" s="250"/>
      <c r="I59" s="148"/>
      <c r="J59" s="148"/>
      <c r="K59" s="148"/>
      <c r="L59" s="250"/>
      <c r="M59" s="148"/>
      <c r="N59" s="148"/>
      <c r="O59" s="148"/>
      <c r="P59" s="250"/>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250"/>
      <c r="E60" s="148"/>
      <c r="F60" s="148"/>
      <c r="G60" s="148"/>
      <c r="H60" s="250"/>
      <c r="I60" s="148"/>
      <c r="J60" s="148"/>
      <c r="K60" s="148"/>
      <c r="L60" s="250"/>
      <c r="M60" s="148"/>
      <c r="N60" s="148"/>
      <c r="O60" s="148"/>
      <c r="P60" s="250"/>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250"/>
      <c r="E61" s="148"/>
      <c r="F61" s="148"/>
      <c r="G61" s="148"/>
      <c r="H61" s="250"/>
      <c r="I61" s="148"/>
      <c r="J61" s="148"/>
      <c r="K61" s="148"/>
      <c r="L61" s="250"/>
      <c r="M61" s="148"/>
      <c r="N61" s="148"/>
      <c r="O61" s="148"/>
      <c r="P61" s="250"/>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250"/>
      <c r="E62" s="148"/>
      <c r="F62" s="148"/>
      <c r="G62" s="148"/>
      <c r="H62" s="250"/>
      <c r="I62" s="148"/>
      <c r="J62" s="148"/>
      <c r="K62" s="148"/>
      <c r="L62" s="250"/>
      <c r="M62" s="148"/>
      <c r="N62" s="148"/>
      <c r="O62" s="148"/>
      <c r="P62" s="250"/>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250"/>
      <c r="E63" s="148"/>
      <c r="F63" s="148"/>
      <c r="G63" s="148"/>
      <c r="H63" s="250"/>
      <c r="I63" s="148"/>
      <c r="J63" s="148"/>
      <c r="K63" s="148"/>
      <c r="L63" s="250"/>
      <c r="M63" s="148"/>
      <c r="N63" s="148"/>
      <c r="O63" s="148"/>
      <c r="P63" s="250"/>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250"/>
      <c r="E64" s="148"/>
      <c r="F64" s="148"/>
      <c r="G64" s="148"/>
      <c r="H64" s="250"/>
      <c r="I64" s="148"/>
      <c r="J64" s="148"/>
      <c r="K64" s="148"/>
      <c r="L64" s="250"/>
      <c r="M64" s="148"/>
      <c r="N64" s="148"/>
      <c r="O64" s="148"/>
      <c r="P64" s="250"/>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250"/>
      <c r="E65" s="148"/>
      <c r="F65" s="148"/>
      <c r="G65" s="148"/>
      <c r="H65" s="250"/>
      <c r="I65" s="148"/>
      <c r="J65" s="148"/>
      <c r="K65" s="148"/>
      <c r="L65" s="250"/>
      <c r="M65" s="148"/>
      <c r="N65" s="148"/>
      <c r="O65" s="148"/>
      <c r="P65" s="250"/>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250"/>
      <c r="E66" s="148"/>
      <c r="F66" s="148"/>
      <c r="G66" s="148"/>
      <c r="H66" s="250"/>
      <c r="I66" s="148"/>
      <c r="J66" s="148"/>
      <c r="K66" s="148"/>
      <c r="L66" s="250"/>
      <c r="M66" s="148"/>
      <c r="N66" s="148"/>
      <c r="O66" s="148"/>
      <c r="P66" s="250"/>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250"/>
      <c r="E67" s="148"/>
      <c r="F67" s="148"/>
      <c r="G67" s="148"/>
      <c r="H67" s="250"/>
      <c r="I67" s="148"/>
      <c r="J67" s="148"/>
      <c r="K67" s="148"/>
      <c r="L67" s="250"/>
      <c r="M67" s="148"/>
      <c r="N67" s="148"/>
      <c r="O67" s="148"/>
      <c r="P67" s="250"/>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250"/>
      <c r="E68" s="148"/>
      <c r="F68" s="148"/>
      <c r="G68" s="148"/>
      <c r="H68" s="250"/>
      <c r="I68" s="148"/>
      <c r="J68" s="148"/>
      <c r="K68" s="148"/>
      <c r="L68" s="250"/>
      <c r="M68" s="148"/>
      <c r="N68" s="148"/>
      <c r="O68" s="148"/>
      <c r="P68" s="250"/>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250"/>
      <c r="E69" s="148"/>
      <c r="F69" s="148"/>
      <c r="G69" s="148"/>
      <c r="H69" s="250"/>
      <c r="I69" s="148"/>
      <c r="J69" s="148"/>
      <c r="K69" s="148"/>
      <c r="L69" s="250"/>
      <c r="M69" s="148"/>
      <c r="N69" s="148"/>
      <c r="O69" s="148"/>
      <c r="P69" s="250"/>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250"/>
      <c r="E70" s="148"/>
      <c r="F70" s="148"/>
      <c r="G70" s="148"/>
      <c r="H70" s="250"/>
      <c r="I70" s="148"/>
      <c r="J70" s="148"/>
      <c r="K70" s="148"/>
      <c r="L70" s="250"/>
      <c r="M70" s="148"/>
      <c r="N70" s="148"/>
      <c r="O70" s="148"/>
      <c r="P70" s="250"/>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250"/>
      <c r="E71" s="148"/>
      <c r="F71" s="148"/>
      <c r="G71" s="148"/>
      <c r="H71" s="250"/>
      <c r="I71" s="148"/>
      <c r="J71" s="148"/>
      <c r="K71" s="148"/>
      <c r="L71" s="250"/>
      <c r="M71" s="148"/>
      <c r="N71" s="148"/>
      <c r="O71" s="148"/>
      <c r="P71" s="250"/>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250"/>
      <c r="E72" s="148"/>
      <c r="F72" s="148"/>
      <c r="G72" s="148"/>
      <c r="H72" s="250"/>
      <c r="I72" s="148"/>
      <c r="J72" s="148"/>
      <c r="K72" s="148"/>
      <c r="L72" s="250"/>
      <c r="M72" s="148"/>
      <c r="N72" s="148"/>
      <c r="O72" s="148"/>
      <c r="P72" s="250"/>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250"/>
      <c r="E73" s="148"/>
      <c r="F73" s="148"/>
      <c r="G73" s="148"/>
      <c r="H73" s="250"/>
      <c r="I73" s="148"/>
      <c r="J73" s="148"/>
      <c r="K73" s="148"/>
      <c r="L73" s="250"/>
      <c r="M73" s="148"/>
      <c r="N73" s="148"/>
      <c r="O73" s="148"/>
      <c r="P73" s="250"/>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250"/>
      <c r="E74" s="148"/>
      <c r="F74" s="148"/>
      <c r="G74" s="148"/>
      <c r="H74" s="250"/>
      <c r="I74" s="148"/>
      <c r="J74" s="148"/>
      <c r="K74" s="148"/>
      <c r="L74" s="250"/>
      <c r="M74" s="148"/>
      <c r="N74" s="148"/>
      <c r="O74" s="148"/>
      <c r="P74" s="250"/>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250"/>
      <c r="E75" s="148"/>
      <c r="F75" s="148"/>
      <c r="G75" s="148"/>
      <c r="H75" s="250"/>
      <c r="I75" s="148"/>
      <c r="J75" s="148"/>
      <c r="K75" s="148"/>
      <c r="L75" s="250"/>
      <c r="M75" s="148"/>
      <c r="N75" s="148"/>
      <c r="O75" s="148"/>
      <c r="P75" s="250"/>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250"/>
      <c r="E76" s="148"/>
      <c r="F76" s="148"/>
      <c r="G76" s="148"/>
      <c r="H76" s="250"/>
      <c r="I76" s="148"/>
      <c r="J76" s="148"/>
      <c r="K76" s="148"/>
      <c r="L76" s="250"/>
      <c r="M76" s="148"/>
      <c r="N76" s="148"/>
      <c r="O76" s="148"/>
      <c r="P76" s="250"/>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250"/>
      <c r="E77" s="148"/>
      <c r="F77" s="148"/>
      <c r="G77" s="148"/>
      <c r="H77" s="250"/>
      <c r="I77" s="148"/>
      <c r="J77" s="148"/>
      <c r="K77" s="148"/>
      <c r="L77" s="250"/>
      <c r="M77" s="148"/>
      <c r="N77" s="148"/>
      <c r="O77" s="148"/>
      <c r="P77" s="250"/>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250"/>
      <c r="E78" s="148"/>
      <c r="F78" s="148"/>
      <c r="G78" s="148"/>
      <c r="H78" s="250"/>
      <c r="I78" s="148"/>
      <c r="J78" s="148"/>
      <c r="K78" s="148"/>
      <c r="L78" s="250"/>
      <c r="M78" s="148"/>
      <c r="N78" s="148"/>
      <c r="O78" s="148"/>
      <c r="P78" s="250"/>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250"/>
      <c r="E79" s="148"/>
      <c r="F79" s="148"/>
      <c r="G79" s="148"/>
      <c r="H79" s="250"/>
      <c r="I79" s="148"/>
      <c r="J79" s="148"/>
      <c r="K79" s="148"/>
      <c r="L79" s="250"/>
      <c r="M79" s="148"/>
      <c r="N79" s="148"/>
      <c r="O79" s="148"/>
      <c r="P79" s="250"/>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250"/>
      <c r="E80" s="148"/>
      <c r="F80" s="148"/>
      <c r="G80" s="148"/>
      <c r="H80" s="250"/>
      <c r="I80" s="148"/>
      <c r="J80" s="148"/>
      <c r="K80" s="148"/>
      <c r="L80" s="250"/>
      <c r="M80" s="148"/>
      <c r="N80" s="148"/>
      <c r="O80" s="148"/>
      <c r="P80" s="250"/>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250"/>
      <c r="E81" s="148"/>
      <c r="F81" s="148"/>
      <c r="G81" s="148"/>
      <c r="H81" s="250"/>
      <c r="I81" s="148"/>
      <c r="J81" s="148"/>
      <c r="K81" s="148"/>
      <c r="L81" s="250"/>
      <c r="M81" s="148"/>
      <c r="N81" s="148"/>
      <c r="O81" s="148"/>
      <c r="P81" s="250"/>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250"/>
      <c r="E82" s="148"/>
      <c r="F82" s="148"/>
      <c r="G82" s="148"/>
      <c r="H82" s="250"/>
      <c r="I82" s="148"/>
      <c r="J82" s="148"/>
      <c r="K82" s="148"/>
      <c r="L82" s="250"/>
      <c r="M82" s="148"/>
      <c r="N82" s="148"/>
      <c r="O82" s="148"/>
      <c r="P82" s="250"/>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250"/>
      <c r="E83" s="148"/>
      <c r="F83" s="148"/>
      <c r="G83" s="148"/>
      <c r="H83" s="250"/>
      <c r="I83" s="148"/>
      <c r="J83" s="148"/>
      <c r="K83" s="148"/>
      <c r="L83" s="250"/>
      <c r="M83" s="148"/>
      <c r="N83" s="148"/>
      <c r="O83" s="148"/>
      <c r="P83" s="250"/>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250"/>
      <c r="E84" s="148"/>
      <c r="F84" s="148"/>
      <c r="G84" s="148"/>
      <c r="H84" s="250"/>
      <c r="I84" s="148"/>
      <c r="J84" s="148"/>
      <c r="K84" s="148"/>
      <c r="L84" s="250"/>
      <c r="M84" s="148"/>
      <c r="N84" s="148"/>
      <c r="O84" s="148"/>
      <c r="P84" s="250"/>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250"/>
      <c r="E85" s="148"/>
      <c r="F85" s="148"/>
      <c r="G85" s="148"/>
      <c r="H85" s="250"/>
      <c r="I85" s="148"/>
      <c r="J85" s="148"/>
      <c r="K85" s="148"/>
      <c r="L85" s="250"/>
      <c r="M85" s="148"/>
      <c r="N85" s="148"/>
      <c r="O85" s="148"/>
      <c r="P85" s="250"/>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250"/>
      <c r="E86" s="148"/>
      <c r="F86" s="148"/>
      <c r="G86" s="148"/>
      <c r="H86" s="250"/>
      <c r="I86" s="148"/>
      <c r="J86" s="148"/>
      <c r="K86" s="148"/>
      <c r="L86" s="250"/>
      <c r="M86" s="148"/>
      <c r="N86" s="148"/>
      <c r="O86" s="148"/>
      <c r="P86" s="250"/>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250"/>
      <c r="E87" s="148"/>
      <c r="F87" s="148"/>
      <c r="G87" s="148"/>
      <c r="H87" s="250"/>
      <c r="I87" s="148"/>
      <c r="J87" s="148"/>
      <c r="K87" s="148"/>
      <c r="L87" s="250"/>
      <c r="M87" s="148"/>
      <c r="N87" s="148"/>
      <c r="O87" s="148"/>
      <c r="P87" s="250"/>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250"/>
      <c r="E88" s="148"/>
      <c r="F88" s="148"/>
      <c r="G88" s="148"/>
      <c r="H88" s="250"/>
      <c r="I88" s="148"/>
      <c r="J88" s="148"/>
      <c r="K88" s="148"/>
      <c r="L88" s="250"/>
      <c r="M88" s="148"/>
      <c r="N88" s="148"/>
      <c r="O88" s="148"/>
      <c r="P88" s="250"/>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250"/>
      <c r="E89" s="148"/>
      <c r="F89" s="148"/>
      <c r="G89" s="148"/>
      <c r="H89" s="250"/>
      <c r="I89" s="148"/>
      <c r="J89" s="148"/>
      <c r="K89" s="148"/>
      <c r="L89" s="250"/>
      <c r="M89" s="148"/>
      <c r="N89" s="148"/>
      <c r="O89" s="148"/>
      <c r="P89" s="250"/>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250"/>
      <c r="E90" s="148"/>
      <c r="F90" s="148"/>
      <c r="G90" s="148"/>
      <c r="H90" s="250"/>
      <c r="I90" s="148"/>
      <c r="J90" s="148"/>
      <c r="K90" s="148"/>
      <c r="L90" s="250"/>
      <c r="M90" s="148"/>
      <c r="N90" s="148"/>
      <c r="O90" s="148"/>
      <c r="P90" s="250"/>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250"/>
      <c r="E91" s="148"/>
      <c r="F91" s="148"/>
      <c r="G91" s="148"/>
      <c r="H91" s="250"/>
      <c r="I91" s="148"/>
      <c r="J91" s="148"/>
      <c r="K91" s="148"/>
      <c r="L91" s="250"/>
      <c r="M91" s="148"/>
      <c r="N91" s="148"/>
      <c r="O91" s="148"/>
      <c r="P91" s="250"/>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250"/>
      <c r="E92" s="148"/>
      <c r="F92" s="148"/>
      <c r="G92" s="148"/>
      <c r="H92" s="250"/>
      <c r="I92" s="148"/>
      <c r="J92" s="148"/>
      <c r="K92" s="148"/>
      <c r="L92" s="250"/>
      <c r="M92" s="148"/>
      <c r="N92" s="148"/>
      <c r="O92" s="148"/>
      <c r="P92" s="250"/>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250"/>
      <c r="E93" s="148"/>
      <c r="F93" s="148"/>
      <c r="G93" s="148"/>
      <c r="H93" s="250"/>
      <c r="I93" s="148"/>
      <c r="J93" s="148"/>
      <c r="K93" s="148"/>
      <c r="L93" s="250"/>
      <c r="M93" s="148"/>
      <c r="N93" s="148"/>
      <c r="O93" s="148"/>
      <c r="P93" s="250"/>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250"/>
      <c r="E94" s="148"/>
      <c r="F94" s="148"/>
      <c r="G94" s="148"/>
      <c r="H94" s="250"/>
      <c r="I94" s="148"/>
      <c r="J94" s="148"/>
      <c r="K94" s="148"/>
      <c r="L94" s="250"/>
      <c r="M94" s="148"/>
      <c r="N94" s="148"/>
      <c r="O94" s="148"/>
      <c r="P94" s="250"/>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250"/>
      <c r="E95" s="148"/>
      <c r="F95" s="148"/>
      <c r="G95" s="148"/>
      <c r="H95" s="250"/>
      <c r="I95" s="148"/>
      <c r="J95" s="148"/>
      <c r="K95" s="148"/>
      <c r="L95" s="250"/>
      <c r="M95" s="148"/>
      <c r="N95" s="148"/>
      <c r="O95" s="148"/>
      <c r="P95" s="250"/>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250"/>
      <c r="E96" s="148"/>
      <c r="F96" s="148"/>
      <c r="G96" s="148"/>
      <c r="H96" s="250"/>
      <c r="I96" s="148"/>
      <c r="J96" s="148"/>
      <c r="K96" s="148"/>
      <c r="L96" s="250"/>
      <c r="M96" s="148"/>
      <c r="N96" s="148"/>
      <c r="O96" s="148"/>
      <c r="P96" s="250"/>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250"/>
      <c r="E97" s="148"/>
      <c r="F97" s="148"/>
      <c r="G97" s="148"/>
      <c r="H97" s="250"/>
      <c r="I97" s="148"/>
      <c r="J97" s="148"/>
      <c r="K97" s="148"/>
      <c r="L97" s="250"/>
      <c r="M97" s="148"/>
      <c r="N97" s="148"/>
      <c r="O97" s="148"/>
      <c r="P97" s="250"/>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250"/>
      <c r="E98" s="148"/>
      <c r="F98" s="148"/>
      <c r="G98" s="148"/>
      <c r="H98" s="250"/>
      <c r="I98" s="148"/>
      <c r="J98" s="148"/>
      <c r="K98" s="148"/>
      <c r="L98" s="250"/>
      <c r="M98" s="148"/>
      <c r="N98" s="148"/>
      <c r="O98" s="148"/>
      <c r="P98" s="250"/>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250"/>
      <c r="E99" s="148"/>
      <c r="F99" s="148"/>
      <c r="G99" s="148"/>
      <c r="H99" s="250"/>
      <c r="I99" s="148"/>
      <c r="J99" s="148"/>
      <c r="K99" s="148"/>
      <c r="L99" s="250"/>
      <c r="M99" s="148"/>
      <c r="N99" s="148"/>
      <c r="O99" s="148"/>
      <c r="P99" s="250"/>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250"/>
      <c r="E100" s="148"/>
      <c r="F100" s="148"/>
      <c r="G100" s="148"/>
      <c r="H100" s="250"/>
      <c r="I100" s="148"/>
      <c r="J100" s="148"/>
      <c r="K100" s="148"/>
      <c r="L100" s="250"/>
      <c r="M100" s="148"/>
      <c r="N100" s="148"/>
      <c r="O100" s="148"/>
      <c r="P100" s="250"/>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250"/>
      <c r="E101" s="148"/>
      <c r="F101" s="148"/>
      <c r="G101" s="148"/>
      <c r="H101" s="250"/>
      <c r="I101" s="148"/>
      <c r="J101" s="148"/>
      <c r="K101" s="148"/>
      <c r="L101" s="250"/>
      <c r="M101" s="148"/>
      <c r="N101" s="148"/>
      <c r="O101" s="148"/>
      <c r="P101" s="250"/>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250"/>
      <c r="E102" s="148"/>
      <c r="F102" s="148"/>
      <c r="G102" s="148"/>
      <c r="H102" s="250"/>
      <c r="I102" s="148"/>
      <c r="J102" s="148"/>
      <c r="K102" s="148"/>
      <c r="L102" s="250"/>
      <c r="M102" s="148"/>
      <c r="N102" s="148"/>
      <c r="O102" s="148"/>
      <c r="P102" s="250"/>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250"/>
      <c r="E103" s="148"/>
      <c r="F103" s="148"/>
      <c r="G103" s="148"/>
      <c r="H103" s="250"/>
      <c r="I103" s="148"/>
      <c r="J103" s="148"/>
      <c r="K103" s="148"/>
      <c r="L103" s="250"/>
      <c r="M103" s="148"/>
      <c r="N103" s="148"/>
      <c r="O103" s="148"/>
      <c r="P103" s="250"/>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250"/>
      <c r="E104" s="148"/>
      <c r="F104" s="148"/>
      <c r="G104" s="148"/>
      <c r="H104" s="250"/>
      <c r="I104" s="148"/>
      <c r="J104" s="148"/>
      <c r="K104" s="148"/>
      <c r="L104" s="250"/>
      <c r="M104" s="148"/>
      <c r="N104" s="148"/>
      <c r="O104" s="148"/>
      <c r="P104" s="250"/>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250"/>
      <c r="E105" s="148"/>
      <c r="F105" s="148"/>
      <c r="G105" s="148"/>
      <c r="H105" s="250"/>
      <c r="I105" s="148"/>
      <c r="J105" s="148"/>
      <c r="K105" s="148"/>
      <c r="L105" s="250"/>
      <c r="M105" s="148"/>
      <c r="N105" s="148"/>
      <c r="O105" s="148"/>
      <c r="P105" s="250"/>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250"/>
      <c r="E106" s="148"/>
      <c r="F106" s="148"/>
      <c r="G106" s="148"/>
      <c r="H106" s="250"/>
      <c r="I106" s="148"/>
      <c r="J106" s="148"/>
      <c r="K106" s="148"/>
      <c r="L106" s="250"/>
      <c r="M106" s="148"/>
      <c r="N106" s="148"/>
      <c r="O106" s="148"/>
      <c r="P106" s="250"/>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250"/>
      <c r="E107" s="148"/>
      <c r="F107" s="148"/>
      <c r="G107" s="148"/>
      <c r="H107" s="250"/>
      <c r="I107" s="148"/>
      <c r="J107" s="148"/>
      <c r="K107" s="148"/>
      <c r="L107" s="250"/>
      <c r="M107" s="148"/>
      <c r="N107" s="148"/>
      <c r="O107" s="148"/>
      <c r="P107" s="250"/>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250"/>
      <c r="E108" s="148"/>
      <c r="F108" s="148"/>
      <c r="G108" s="148"/>
      <c r="H108" s="250"/>
      <c r="I108" s="148"/>
      <c r="J108" s="148"/>
      <c r="K108" s="148"/>
      <c r="L108" s="250"/>
      <c r="M108" s="148"/>
      <c r="N108" s="148"/>
      <c r="O108" s="148"/>
      <c r="P108" s="250"/>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250"/>
      <c r="E109" s="148"/>
      <c r="F109" s="148"/>
      <c r="G109" s="148"/>
      <c r="H109" s="250"/>
      <c r="I109" s="148"/>
      <c r="J109" s="148"/>
      <c r="K109" s="148"/>
      <c r="L109" s="250"/>
      <c r="M109" s="148"/>
      <c r="N109" s="148"/>
      <c r="O109" s="148"/>
      <c r="P109" s="250"/>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250"/>
      <c r="E110" s="148"/>
      <c r="F110" s="148"/>
      <c r="G110" s="148"/>
      <c r="H110" s="250"/>
      <c r="I110" s="148"/>
      <c r="J110" s="148"/>
      <c r="K110" s="148"/>
      <c r="L110" s="250"/>
      <c r="M110" s="148"/>
      <c r="N110" s="148"/>
      <c r="O110" s="148"/>
      <c r="P110" s="250"/>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250"/>
      <c r="E111" s="148"/>
      <c r="F111" s="148"/>
      <c r="G111" s="148"/>
      <c r="H111" s="250"/>
      <c r="I111" s="148"/>
      <c r="J111" s="148"/>
      <c r="K111" s="148"/>
      <c r="L111" s="250"/>
      <c r="M111" s="148"/>
      <c r="N111" s="148"/>
      <c r="O111" s="148"/>
      <c r="P111" s="250"/>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250"/>
      <c r="E112" s="148"/>
      <c r="F112" s="148"/>
      <c r="G112" s="148"/>
      <c r="H112" s="250"/>
      <c r="I112" s="148"/>
      <c r="J112" s="148"/>
      <c r="K112" s="148"/>
      <c r="L112" s="250"/>
      <c r="M112" s="148"/>
      <c r="N112" s="148"/>
      <c r="O112" s="148"/>
      <c r="P112" s="250"/>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250"/>
      <c r="E113" s="148"/>
      <c r="F113" s="148"/>
      <c r="G113" s="148"/>
      <c r="H113" s="250"/>
      <c r="I113" s="148"/>
      <c r="J113" s="148"/>
      <c r="K113" s="148"/>
      <c r="L113" s="250"/>
      <c r="M113" s="148"/>
      <c r="N113" s="148"/>
      <c r="O113" s="148"/>
      <c r="P113" s="250"/>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250"/>
      <c r="E114" s="148"/>
      <c r="F114" s="148"/>
      <c r="G114" s="148"/>
      <c r="H114" s="250"/>
      <c r="I114" s="148"/>
      <c r="J114" s="148"/>
      <c r="K114" s="148"/>
      <c r="L114" s="250"/>
      <c r="M114" s="148"/>
      <c r="N114" s="148"/>
      <c r="O114" s="148"/>
      <c r="P114" s="250"/>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250"/>
      <c r="E115" s="148"/>
      <c r="F115" s="148"/>
      <c r="G115" s="148"/>
      <c r="H115" s="250"/>
      <c r="I115" s="148"/>
      <c r="J115" s="148"/>
      <c r="K115" s="148"/>
      <c r="L115" s="250"/>
      <c r="M115" s="148"/>
      <c r="N115" s="148"/>
      <c r="O115" s="148"/>
      <c r="P115" s="250"/>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250"/>
      <c r="E116" s="148"/>
      <c r="F116" s="148"/>
      <c r="G116" s="148"/>
      <c r="H116" s="250"/>
      <c r="I116" s="148"/>
      <c r="J116" s="148"/>
      <c r="K116" s="148"/>
      <c r="L116" s="250"/>
      <c r="M116" s="148"/>
      <c r="N116" s="148"/>
      <c r="O116" s="148"/>
      <c r="P116" s="250"/>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250"/>
      <c r="E117" s="148"/>
      <c r="F117" s="148"/>
      <c r="G117" s="148"/>
      <c r="H117" s="250"/>
      <c r="I117" s="148"/>
      <c r="J117" s="148"/>
      <c r="K117" s="148"/>
      <c r="L117" s="250"/>
      <c r="M117" s="148"/>
      <c r="N117" s="148"/>
      <c r="O117" s="148"/>
      <c r="P117" s="250"/>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250"/>
      <c r="E118" s="148"/>
      <c r="F118" s="148"/>
      <c r="G118" s="148"/>
      <c r="H118" s="250"/>
      <c r="I118" s="148"/>
      <c r="J118" s="148"/>
      <c r="K118" s="148"/>
      <c r="L118" s="250"/>
      <c r="M118" s="148"/>
      <c r="N118" s="148"/>
      <c r="O118" s="148"/>
      <c r="P118" s="250"/>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250"/>
      <c r="E119" s="148"/>
      <c r="F119" s="148"/>
      <c r="G119" s="148"/>
      <c r="H119" s="250"/>
      <c r="I119" s="148"/>
      <c r="J119" s="148"/>
      <c r="K119" s="148"/>
      <c r="L119" s="250"/>
      <c r="M119" s="148"/>
      <c r="N119" s="148"/>
      <c r="O119" s="148"/>
      <c r="P119" s="250"/>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250"/>
      <c r="E120" s="148"/>
      <c r="F120" s="148"/>
      <c r="G120" s="148"/>
      <c r="H120" s="250"/>
      <c r="I120" s="148"/>
      <c r="J120" s="148"/>
      <c r="K120" s="148"/>
      <c r="L120" s="250"/>
      <c r="M120" s="148"/>
      <c r="N120" s="148"/>
      <c r="O120" s="148"/>
      <c r="P120" s="250"/>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250"/>
      <c r="E121" s="148"/>
      <c r="F121" s="148"/>
      <c r="G121" s="148"/>
      <c r="H121" s="250"/>
      <c r="I121" s="148"/>
      <c r="J121" s="148"/>
      <c r="K121" s="148"/>
      <c r="L121" s="250"/>
      <c r="M121" s="148"/>
      <c r="N121" s="148"/>
      <c r="O121" s="148"/>
      <c r="P121" s="250"/>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250"/>
      <c r="E122" s="148"/>
      <c r="F122" s="148"/>
      <c r="G122" s="148"/>
      <c r="H122" s="250"/>
      <c r="I122" s="148"/>
      <c r="J122" s="148"/>
      <c r="K122" s="148"/>
      <c r="L122" s="250"/>
      <c r="M122" s="148"/>
      <c r="N122" s="148"/>
      <c r="O122" s="148"/>
      <c r="P122" s="250"/>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250"/>
      <c r="E123" s="148"/>
      <c r="F123" s="148"/>
      <c r="G123" s="148"/>
      <c r="H123" s="250"/>
      <c r="I123" s="148"/>
      <c r="J123" s="148"/>
      <c r="K123" s="148"/>
      <c r="L123" s="250"/>
      <c r="M123" s="148"/>
      <c r="N123" s="148"/>
      <c r="O123" s="148"/>
      <c r="P123" s="250"/>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250"/>
      <c r="E124" s="148"/>
      <c r="F124" s="148"/>
      <c r="G124" s="148"/>
      <c r="H124" s="250"/>
      <c r="I124" s="148"/>
      <c r="J124" s="148"/>
      <c r="K124" s="148"/>
      <c r="L124" s="250"/>
      <c r="M124" s="148"/>
      <c r="N124" s="148"/>
      <c r="O124" s="148"/>
      <c r="P124" s="250"/>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250"/>
      <c r="E125" s="148"/>
      <c r="F125" s="148"/>
      <c r="G125" s="148"/>
      <c r="H125" s="250"/>
      <c r="I125" s="148"/>
      <c r="J125" s="148"/>
      <c r="K125" s="148"/>
      <c r="L125" s="250"/>
      <c r="M125" s="148"/>
      <c r="N125" s="148"/>
      <c r="O125" s="148"/>
      <c r="P125" s="250"/>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250"/>
      <c r="E126" s="148"/>
      <c r="F126" s="148"/>
      <c r="G126" s="148"/>
      <c r="H126" s="250"/>
      <c r="I126" s="148"/>
      <c r="J126" s="148"/>
      <c r="K126" s="148"/>
      <c r="L126" s="250"/>
      <c r="M126" s="148"/>
      <c r="N126" s="148"/>
      <c r="O126" s="148"/>
      <c r="P126" s="250"/>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250"/>
      <c r="E127" s="148"/>
      <c r="F127" s="148"/>
      <c r="G127" s="148"/>
      <c r="H127" s="250"/>
      <c r="I127" s="148"/>
      <c r="J127" s="148"/>
      <c r="K127" s="148"/>
      <c r="L127" s="250"/>
      <c r="M127" s="148"/>
      <c r="N127" s="148"/>
      <c r="O127" s="148"/>
      <c r="P127" s="250"/>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250"/>
      <c r="E128" s="148"/>
      <c r="F128" s="148"/>
      <c r="G128" s="148"/>
      <c r="H128" s="250"/>
      <c r="I128" s="148"/>
      <c r="J128" s="148"/>
      <c r="K128" s="148"/>
      <c r="L128" s="250"/>
      <c r="M128" s="148"/>
      <c r="N128" s="148"/>
      <c r="O128" s="148"/>
      <c r="P128" s="250"/>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250"/>
      <c r="E129" s="148"/>
      <c r="F129" s="148"/>
      <c r="G129" s="148"/>
      <c r="H129" s="250"/>
      <c r="I129" s="148"/>
      <c r="J129" s="148"/>
      <c r="K129" s="148"/>
      <c r="L129" s="250"/>
      <c r="M129" s="148"/>
      <c r="N129" s="148"/>
      <c r="O129" s="148"/>
      <c r="P129" s="250"/>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250"/>
      <c r="E130" s="148"/>
      <c r="F130" s="148"/>
      <c r="G130" s="148"/>
      <c r="H130" s="250"/>
      <c r="I130" s="148"/>
      <c r="J130" s="148"/>
      <c r="K130" s="148"/>
      <c r="L130" s="250"/>
      <c r="M130" s="148"/>
      <c r="N130" s="148"/>
      <c r="O130" s="148"/>
      <c r="P130" s="250"/>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250"/>
      <c r="E131" s="148"/>
      <c r="F131" s="148"/>
      <c r="G131" s="148"/>
      <c r="H131" s="250"/>
      <c r="I131" s="148"/>
      <c r="J131" s="148"/>
      <c r="K131" s="148"/>
      <c r="L131" s="250"/>
      <c r="M131" s="148"/>
      <c r="N131" s="148"/>
      <c r="O131" s="148"/>
      <c r="P131" s="250"/>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250"/>
      <c r="E132" s="148"/>
      <c r="F132" s="148"/>
      <c r="G132" s="148"/>
      <c r="H132" s="250"/>
      <c r="I132" s="148"/>
      <c r="J132" s="148"/>
      <c r="K132" s="148"/>
      <c r="L132" s="250"/>
      <c r="M132" s="148"/>
      <c r="N132" s="148"/>
      <c r="O132" s="148"/>
      <c r="P132" s="250"/>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250"/>
      <c r="E133" s="148"/>
      <c r="F133" s="148"/>
      <c r="G133" s="148"/>
      <c r="H133" s="250"/>
      <c r="I133" s="148"/>
      <c r="J133" s="148"/>
      <c r="K133" s="148"/>
      <c r="L133" s="250"/>
      <c r="M133" s="148"/>
      <c r="N133" s="148"/>
      <c r="O133" s="148"/>
      <c r="P133" s="250"/>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250"/>
      <c r="E134" s="148"/>
      <c r="F134" s="148"/>
      <c r="G134" s="148"/>
      <c r="H134" s="250"/>
      <c r="I134" s="148"/>
      <c r="J134" s="148"/>
      <c r="K134" s="148"/>
      <c r="L134" s="250"/>
      <c r="M134" s="148"/>
      <c r="N134" s="148"/>
      <c r="O134" s="148"/>
      <c r="P134" s="250"/>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250"/>
      <c r="E135" s="148"/>
      <c r="F135" s="148"/>
      <c r="G135" s="148"/>
      <c r="H135" s="250"/>
      <c r="I135" s="148"/>
      <c r="J135" s="148"/>
      <c r="K135" s="148"/>
      <c r="L135" s="250"/>
      <c r="M135" s="148"/>
      <c r="N135" s="148"/>
      <c r="O135" s="148"/>
      <c r="P135" s="250"/>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250"/>
      <c r="E136" s="148"/>
      <c r="F136" s="148"/>
      <c r="G136" s="148"/>
      <c r="H136" s="250"/>
      <c r="I136" s="148"/>
      <c r="J136" s="148"/>
      <c r="K136" s="148"/>
      <c r="L136" s="250"/>
      <c r="M136" s="148"/>
      <c r="N136" s="148"/>
      <c r="O136" s="148"/>
      <c r="P136" s="250"/>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250"/>
      <c r="E137" s="148"/>
      <c r="F137" s="148"/>
      <c r="G137" s="148"/>
      <c r="H137" s="250"/>
      <c r="I137" s="148"/>
      <c r="J137" s="148"/>
      <c r="K137" s="148"/>
      <c r="L137" s="250"/>
      <c r="M137" s="148"/>
      <c r="N137" s="148"/>
      <c r="O137" s="148"/>
      <c r="P137" s="250"/>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250"/>
      <c r="E138" s="148"/>
      <c r="F138" s="148"/>
      <c r="G138" s="148"/>
      <c r="H138" s="250"/>
      <c r="I138" s="148"/>
      <c r="J138" s="148"/>
      <c r="K138" s="148"/>
      <c r="L138" s="250"/>
      <c r="M138" s="148"/>
      <c r="N138" s="148"/>
      <c r="O138" s="148"/>
      <c r="P138" s="250"/>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250"/>
      <c r="E139" s="148"/>
      <c r="F139" s="148"/>
      <c r="G139" s="148"/>
      <c r="H139" s="250"/>
      <c r="I139" s="148"/>
      <c r="J139" s="148"/>
      <c r="K139" s="148"/>
      <c r="L139" s="250"/>
      <c r="M139" s="148"/>
      <c r="N139" s="148"/>
      <c r="O139" s="148"/>
      <c r="P139" s="250"/>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250"/>
      <c r="E140" s="148"/>
      <c r="F140" s="148"/>
      <c r="G140" s="148"/>
      <c r="H140" s="250"/>
      <c r="I140" s="148"/>
      <c r="J140" s="148"/>
      <c r="K140" s="148"/>
      <c r="L140" s="250"/>
      <c r="M140" s="148"/>
      <c r="N140" s="148"/>
      <c r="O140" s="148"/>
      <c r="P140" s="250"/>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250"/>
      <c r="E141" s="148"/>
      <c r="F141" s="148"/>
      <c r="G141" s="148"/>
      <c r="H141" s="250"/>
      <c r="I141" s="148"/>
      <c r="J141" s="148"/>
      <c r="K141" s="148"/>
      <c r="L141" s="250"/>
      <c r="M141" s="148"/>
      <c r="N141" s="148"/>
      <c r="O141" s="148"/>
      <c r="P141" s="250"/>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250"/>
      <c r="E142" s="148"/>
      <c r="F142" s="148"/>
      <c r="G142" s="148"/>
      <c r="H142" s="250"/>
      <c r="I142" s="148"/>
      <c r="J142" s="148"/>
      <c r="K142" s="148"/>
      <c r="L142" s="250"/>
      <c r="M142" s="148"/>
      <c r="N142" s="148"/>
      <c r="O142" s="148"/>
      <c r="P142" s="250"/>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250"/>
      <c r="E143" s="148"/>
      <c r="F143" s="148"/>
      <c r="G143" s="148"/>
      <c r="H143" s="250"/>
      <c r="I143" s="148"/>
      <c r="J143" s="148"/>
      <c r="K143" s="148"/>
      <c r="L143" s="250"/>
      <c r="M143" s="148"/>
      <c r="N143" s="148"/>
      <c r="O143" s="148"/>
      <c r="P143" s="250"/>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250"/>
      <c r="E144" s="148"/>
      <c r="F144" s="148"/>
      <c r="G144" s="148"/>
      <c r="H144" s="250"/>
      <c r="I144" s="148"/>
      <c r="J144" s="148"/>
      <c r="K144" s="148"/>
      <c r="L144" s="250"/>
      <c r="M144" s="148"/>
      <c r="N144" s="148"/>
      <c r="O144" s="148"/>
      <c r="P144" s="250"/>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250"/>
      <c r="E145" s="148"/>
      <c r="F145" s="148"/>
      <c r="G145" s="148"/>
      <c r="H145" s="250"/>
      <c r="I145" s="148"/>
      <c r="J145" s="148"/>
      <c r="K145" s="148"/>
      <c r="L145" s="250"/>
      <c r="M145" s="148"/>
      <c r="N145" s="148"/>
      <c r="O145" s="148"/>
      <c r="P145" s="250"/>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250"/>
      <c r="E146" s="148"/>
      <c r="F146" s="148"/>
      <c r="G146" s="148"/>
      <c r="H146" s="250"/>
      <c r="I146" s="148"/>
      <c r="J146" s="148"/>
      <c r="K146" s="148"/>
      <c r="L146" s="250"/>
      <c r="M146" s="148"/>
      <c r="N146" s="148"/>
      <c r="O146" s="148"/>
      <c r="P146" s="250"/>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250"/>
      <c r="E147" s="148"/>
      <c r="F147" s="148"/>
      <c r="G147" s="148"/>
      <c r="H147" s="250"/>
      <c r="I147" s="148"/>
      <c r="J147" s="148"/>
      <c r="K147" s="148"/>
      <c r="L147" s="250"/>
      <c r="M147" s="148"/>
      <c r="N147" s="148"/>
      <c r="O147" s="148"/>
      <c r="P147" s="250"/>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250"/>
      <c r="E148" s="148"/>
      <c r="F148" s="148"/>
      <c r="G148" s="148"/>
      <c r="H148" s="250"/>
      <c r="I148" s="148"/>
      <c r="J148" s="148"/>
      <c r="K148" s="148"/>
      <c r="L148" s="250"/>
      <c r="M148" s="148"/>
      <c r="N148" s="148"/>
      <c r="O148" s="148"/>
      <c r="P148" s="250"/>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250"/>
      <c r="E149" s="148"/>
      <c r="F149" s="148"/>
      <c r="G149" s="148"/>
      <c r="H149" s="250"/>
      <c r="I149" s="148"/>
      <c r="J149" s="148"/>
      <c r="K149" s="148"/>
      <c r="L149" s="250"/>
      <c r="M149" s="148"/>
      <c r="N149" s="148"/>
      <c r="O149" s="148"/>
      <c r="P149" s="250"/>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250"/>
      <c r="E150" s="148"/>
      <c r="F150" s="148"/>
      <c r="G150" s="148"/>
      <c r="H150" s="250"/>
      <c r="I150" s="148"/>
      <c r="J150" s="148"/>
      <c r="K150" s="148"/>
      <c r="L150" s="250"/>
      <c r="M150" s="148"/>
      <c r="N150" s="148"/>
      <c r="O150" s="148"/>
      <c r="P150" s="250"/>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250"/>
      <c r="E151" s="148"/>
      <c r="F151" s="148"/>
      <c r="G151" s="148"/>
      <c r="H151" s="250"/>
      <c r="I151" s="148"/>
      <c r="J151" s="148"/>
      <c r="K151" s="148"/>
      <c r="L151" s="250"/>
      <c r="M151" s="148"/>
      <c r="N151" s="148"/>
      <c r="O151" s="148"/>
      <c r="P151" s="250"/>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250"/>
      <c r="E152" s="148"/>
      <c r="F152" s="148"/>
      <c r="G152" s="148"/>
      <c r="H152" s="250"/>
      <c r="I152" s="148"/>
      <c r="J152" s="148"/>
      <c r="K152" s="148"/>
      <c r="L152" s="250"/>
      <c r="M152" s="148"/>
      <c r="N152" s="148"/>
      <c r="O152" s="148"/>
      <c r="P152" s="250"/>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250"/>
      <c r="E153" s="148"/>
      <c r="F153" s="148"/>
      <c r="G153" s="148"/>
      <c r="H153" s="250"/>
      <c r="I153" s="148"/>
      <c r="J153" s="148"/>
      <c r="K153" s="148"/>
      <c r="L153" s="250"/>
      <c r="M153" s="148"/>
      <c r="N153" s="148"/>
      <c r="O153" s="148"/>
      <c r="P153" s="250"/>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250"/>
      <c r="E154" s="148"/>
      <c r="F154" s="148"/>
      <c r="G154" s="148"/>
      <c r="H154" s="250"/>
      <c r="I154" s="148"/>
      <c r="J154" s="148"/>
      <c r="K154" s="148"/>
      <c r="L154" s="250"/>
      <c r="M154" s="148"/>
      <c r="N154" s="148"/>
      <c r="O154" s="148"/>
      <c r="P154" s="250"/>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250"/>
      <c r="E155" s="148"/>
      <c r="F155" s="148"/>
      <c r="G155" s="148"/>
      <c r="H155" s="250"/>
      <c r="I155" s="148"/>
      <c r="J155" s="148"/>
      <c r="K155" s="148"/>
      <c r="L155" s="250"/>
      <c r="M155" s="148"/>
      <c r="N155" s="148"/>
      <c r="O155" s="148"/>
      <c r="P155" s="250"/>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250"/>
      <c r="E156" s="148"/>
      <c r="F156" s="148"/>
      <c r="G156" s="148"/>
      <c r="H156" s="250"/>
      <c r="I156" s="148"/>
      <c r="J156" s="148"/>
      <c r="K156" s="148"/>
      <c r="L156" s="250"/>
      <c r="M156" s="148"/>
      <c r="N156" s="148"/>
      <c r="O156" s="148"/>
      <c r="P156" s="250"/>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250"/>
      <c r="E157" s="148"/>
      <c r="F157" s="148"/>
      <c r="G157" s="148"/>
      <c r="H157" s="250"/>
      <c r="I157" s="148"/>
      <c r="J157" s="148"/>
      <c r="K157" s="148"/>
      <c r="L157" s="250"/>
      <c r="M157" s="148"/>
      <c r="N157" s="148"/>
      <c r="O157" s="148"/>
      <c r="P157" s="250"/>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250"/>
      <c r="E158" s="148"/>
      <c r="F158" s="148"/>
      <c r="G158" s="148"/>
      <c r="H158" s="250"/>
      <c r="I158" s="148"/>
      <c r="J158" s="148"/>
      <c r="K158" s="148"/>
      <c r="L158" s="250"/>
      <c r="M158" s="148"/>
      <c r="N158" s="148"/>
      <c r="O158" s="148"/>
      <c r="P158" s="250"/>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250"/>
      <c r="E159" s="148"/>
      <c r="F159" s="148"/>
      <c r="G159" s="148"/>
      <c r="H159" s="250"/>
      <c r="I159" s="148"/>
      <c r="J159" s="148"/>
      <c r="K159" s="148"/>
      <c r="L159" s="250"/>
      <c r="M159" s="148"/>
      <c r="N159" s="148"/>
      <c r="O159" s="148"/>
      <c r="P159" s="250"/>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250"/>
      <c r="E160" s="148"/>
      <c r="F160" s="148"/>
      <c r="G160" s="148"/>
      <c r="H160" s="250"/>
      <c r="I160" s="148"/>
      <c r="J160" s="148"/>
      <c r="K160" s="148"/>
      <c r="L160" s="250"/>
      <c r="M160" s="148"/>
      <c r="N160" s="148"/>
      <c r="O160" s="148"/>
      <c r="P160" s="250"/>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250"/>
      <c r="E161" s="148"/>
      <c r="F161" s="148"/>
      <c r="G161" s="148"/>
      <c r="H161" s="250"/>
      <c r="I161" s="148"/>
      <c r="J161" s="148"/>
      <c r="K161" s="148"/>
      <c r="L161" s="250"/>
      <c r="M161" s="148"/>
      <c r="N161" s="148"/>
      <c r="O161" s="148"/>
      <c r="P161" s="250"/>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250"/>
      <c r="E162" s="148"/>
      <c r="F162" s="148"/>
      <c r="G162" s="148"/>
      <c r="H162" s="250"/>
      <c r="I162" s="148"/>
      <c r="J162" s="148"/>
      <c r="K162" s="148"/>
      <c r="L162" s="250"/>
      <c r="M162" s="148"/>
      <c r="N162" s="148"/>
      <c r="O162" s="148"/>
      <c r="P162" s="250"/>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250"/>
      <c r="E163" s="148"/>
      <c r="F163" s="148"/>
      <c r="G163" s="148"/>
      <c r="H163" s="250"/>
      <c r="I163" s="148"/>
      <c r="J163" s="148"/>
      <c r="K163" s="148"/>
      <c r="L163" s="250"/>
      <c r="M163" s="148"/>
      <c r="N163" s="148"/>
      <c r="O163" s="148"/>
      <c r="P163" s="250"/>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250"/>
      <c r="E164" s="148"/>
      <c r="F164" s="148"/>
      <c r="G164" s="148"/>
      <c r="H164" s="250"/>
      <c r="I164" s="148"/>
      <c r="J164" s="148"/>
      <c r="K164" s="148"/>
      <c r="L164" s="250"/>
      <c r="M164" s="148"/>
      <c r="N164" s="148"/>
      <c r="O164" s="148"/>
      <c r="P164" s="250"/>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250"/>
      <c r="E165" s="148"/>
      <c r="F165" s="148"/>
      <c r="G165" s="148"/>
      <c r="H165" s="250"/>
      <c r="I165" s="148"/>
      <c r="J165" s="148"/>
      <c r="K165" s="148"/>
      <c r="L165" s="250"/>
      <c r="M165" s="148"/>
      <c r="N165" s="148"/>
      <c r="O165" s="148"/>
      <c r="P165" s="250"/>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250"/>
      <c r="E166" s="148"/>
      <c r="F166" s="148"/>
      <c r="G166" s="148"/>
      <c r="H166" s="250"/>
      <c r="I166" s="148"/>
      <c r="J166" s="148"/>
      <c r="K166" s="148"/>
      <c r="L166" s="250"/>
      <c r="M166" s="148"/>
      <c r="N166" s="148"/>
      <c r="O166" s="148"/>
      <c r="P166" s="250"/>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250"/>
      <c r="E167" s="148"/>
      <c r="F167" s="148"/>
      <c r="G167" s="148"/>
      <c r="H167" s="250"/>
      <c r="I167" s="148"/>
      <c r="J167" s="148"/>
      <c r="K167" s="148"/>
      <c r="L167" s="250"/>
      <c r="M167" s="148"/>
      <c r="N167" s="148"/>
      <c r="O167" s="148"/>
      <c r="P167" s="250"/>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250"/>
      <c r="E168" s="148"/>
      <c r="F168" s="148"/>
      <c r="G168" s="148"/>
      <c r="H168" s="250"/>
      <c r="I168" s="148"/>
      <c r="J168" s="148"/>
      <c r="K168" s="148"/>
      <c r="L168" s="250"/>
      <c r="M168" s="148"/>
      <c r="N168" s="148"/>
      <c r="O168" s="148"/>
      <c r="P168" s="250"/>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250"/>
      <c r="E169" s="148"/>
      <c r="F169" s="148"/>
      <c r="G169" s="148"/>
      <c r="H169" s="250"/>
      <c r="I169" s="148"/>
      <c r="J169" s="148"/>
      <c r="K169" s="148"/>
      <c r="L169" s="250"/>
      <c r="M169" s="148"/>
      <c r="N169" s="148"/>
      <c r="O169" s="148"/>
      <c r="P169" s="250"/>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250"/>
      <c r="E170" s="148"/>
      <c r="F170" s="148"/>
      <c r="G170" s="148"/>
      <c r="H170" s="250"/>
      <c r="I170" s="148"/>
      <c r="J170" s="148"/>
      <c r="K170" s="148"/>
      <c r="L170" s="250"/>
      <c r="M170" s="148"/>
      <c r="N170" s="148"/>
      <c r="O170" s="148"/>
      <c r="P170" s="250"/>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250"/>
      <c r="E171" s="148"/>
      <c r="F171" s="148"/>
      <c r="G171" s="148"/>
      <c r="H171" s="250"/>
      <c r="I171" s="148"/>
      <c r="J171" s="148"/>
      <c r="K171" s="148"/>
      <c r="L171" s="250"/>
      <c r="M171" s="148"/>
      <c r="N171" s="148"/>
      <c r="O171" s="148"/>
      <c r="P171" s="250"/>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250"/>
      <c r="E172" s="148"/>
      <c r="F172" s="148"/>
      <c r="G172" s="148"/>
      <c r="H172" s="250"/>
      <c r="I172" s="148"/>
      <c r="J172" s="148"/>
      <c r="K172" s="148"/>
      <c r="L172" s="250"/>
      <c r="M172" s="148"/>
      <c r="N172" s="148"/>
      <c r="O172" s="148"/>
      <c r="P172" s="250"/>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250"/>
      <c r="E173" s="148"/>
      <c r="F173" s="148"/>
      <c r="G173" s="148"/>
      <c r="H173" s="250"/>
      <c r="I173" s="148"/>
      <c r="J173" s="148"/>
      <c r="K173" s="148"/>
      <c r="L173" s="250"/>
      <c r="M173" s="148"/>
      <c r="N173" s="148"/>
      <c r="O173" s="148"/>
      <c r="P173" s="250"/>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250"/>
      <c r="E174" s="148"/>
      <c r="F174" s="148"/>
      <c r="G174" s="148"/>
      <c r="H174" s="250"/>
      <c r="I174" s="148"/>
      <c r="J174" s="148"/>
      <c r="K174" s="148"/>
      <c r="L174" s="250"/>
      <c r="M174" s="148"/>
      <c r="N174" s="148"/>
      <c r="O174" s="148"/>
      <c r="P174" s="250"/>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250"/>
      <c r="E175" s="148"/>
      <c r="F175" s="148"/>
      <c r="G175" s="148"/>
      <c r="H175" s="250"/>
      <c r="I175" s="148"/>
      <c r="J175" s="148"/>
      <c r="K175" s="148"/>
      <c r="L175" s="250"/>
      <c r="M175" s="148"/>
      <c r="N175" s="148"/>
      <c r="O175" s="148"/>
      <c r="P175" s="250"/>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250"/>
      <c r="E176" s="148"/>
      <c r="F176" s="148"/>
      <c r="G176" s="148"/>
      <c r="H176" s="250"/>
      <c r="I176" s="148"/>
      <c r="J176" s="148"/>
      <c r="K176" s="148"/>
      <c r="L176" s="250"/>
      <c r="M176" s="148"/>
      <c r="N176" s="148"/>
      <c r="O176" s="148"/>
      <c r="P176" s="250"/>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250"/>
      <c r="E177" s="148"/>
      <c r="F177" s="148"/>
      <c r="G177" s="148"/>
      <c r="H177" s="250"/>
      <c r="I177" s="148"/>
      <c r="J177" s="148"/>
      <c r="K177" s="148"/>
      <c r="L177" s="250"/>
      <c r="M177" s="148"/>
      <c r="N177" s="148"/>
      <c r="O177" s="148"/>
      <c r="P177" s="250"/>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250"/>
      <c r="E178" s="148"/>
      <c r="F178" s="148"/>
      <c r="G178" s="148"/>
      <c r="H178" s="250"/>
      <c r="I178" s="148"/>
      <c r="J178" s="148"/>
      <c r="K178" s="148"/>
      <c r="L178" s="250"/>
      <c r="M178" s="148"/>
      <c r="N178" s="148"/>
      <c r="O178" s="148"/>
      <c r="P178" s="250"/>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250"/>
      <c r="E179" s="148"/>
      <c r="F179" s="148"/>
      <c r="G179" s="148"/>
      <c r="H179" s="250"/>
      <c r="I179" s="148"/>
      <c r="J179" s="148"/>
      <c r="K179" s="148"/>
      <c r="L179" s="250"/>
      <c r="M179" s="148"/>
      <c r="N179" s="148"/>
      <c r="O179" s="148"/>
      <c r="P179" s="250"/>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250"/>
      <c r="E180" s="148"/>
      <c r="F180" s="148"/>
      <c r="G180" s="148"/>
      <c r="H180" s="250"/>
      <c r="I180" s="148"/>
      <c r="J180" s="148"/>
      <c r="K180" s="148"/>
      <c r="L180" s="250"/>
      <c r="M180" s="148"/>
      <c r="N180" s="148"/>
      <c r="O180" s="148"/>
      <c r="P180" s="250"/>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250"/>
      <c r="E181" s="148"/>
      <c r="F181" s="148"/>
      <c r="G181" s="148"/>
      <c r="H181" s="250"/>
      <c r="I181" s="148"/>
      <c r="J181" s="148"/>
      <c r="K181" s="148"/>
      <c r="L181" s="250"/>
      <c r="M181" s="148"/>
      <c r="N181" s="148"/>
      <c r="O181" s="148"/>
      <c r="P181" s="250"/>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250"/>
      <c r="E182" s="148"/>
      <c r="F182" s="148"/>
      <c r="G182" s="148"/>
      <c r="H182" s="250"/>
      <c r="I182" s="148"/>
      <c r="J182" s="148"/>
      <c r="K182" s="148"/>
      <c r="L182" s="250"/>
      <c r="M182" s="148"/>
      <c r="N182" s="148"/>
      <c r="O182" s="148"/>
      <c r="P182" s="250"/>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250"/>
      <c r="E183" s="148"/>
      <c r="F183" s="148"/>
      <c r="G183" s="148"/>
      <c r="H183" s="250"/>
      <c r="I183" s="148"/>
      <c r="J183" s="148"/>
      <c r="K183" s="148"/>
      <c r="L183" s="250"/>
      <c r="M183" s="148"/>
      <c r="N183" s="148"/>
      <c r="O183" s="148"/>
      <c r="P183" s="250"/>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250"/>
      <c r="E184" s="148"/>
      <c r="F184" s="148"/>
      <c r="G184" s="148"/>
      <c r="H184" s="250"/>
      <c r="I184" s="148"/>
      <c r="J184" s="148"/>
      <c r="K184" s="148"/>
      <c r="L184" s="250"/>
      <c r="M184" s="148"/>
      <c r="N184" s="148"/>
      <c r="O184" s="148"/>
      <c r="P184" s="250"/>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250"/>
      <c r="E185" s="148"/>
      <c r="F185" s="148"/>
      <c r="G185" s="148"/>
      <c r="H185" s="250"/>
      <c r="I185" s="148"/>
      <c r="J185" s="148"/>
      <c r="K185" s="148"/>
      <c r="L185" s="250"/>
      <c r="M185" s="148"/>
      <c r="N185" s="148"/>
      <c r="O185" s="148"/>
      <c r="P185" s="250"/>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250"/>
      <c r="E186" s="148"/>
      <c r="F186" s="148"/>
      <c r="G186" s="148"/>
      <c r="H186" s="250"/>
      <c r="I186" s="148"/>
      <c r="J186" s="148"/>
      <c r="K186" s="148"/>
      <c r="L186" s="250"/>
      <c r="M186" s="148"/>
      <c r="N186" s="148"/>
      <c r="O186" s="148"/>
      <c r="P186" s="250"/>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250"/>
      <c r="E187" s="148"/>
      <c r="F187" s="148"/>
      <c r="G187" s="148"/>
      <c r="H187" s="250"/>
      <c r="I187" s="148"/>
      <c r="J187" s="148"/>
      <c r="K187" s="148"/>
      <c r="L187" s="250"/>
      <c r="M187" s="148"/>
      <c r="N187" s="148"/>
      <c r="O187" s="148"/>
      <c r="P187" s="250"/>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250"/>
      <c r="E188" s="148"/>
      <c r="F188" s="148"/>
      <c r="G188" s="148"/>
      <c r="H188" s="250"/>
      <c r="I188" s="148"/>
      <c r="J188" s="148"/>
      <c r="K188" s="148"/>
      <c r="L188" s="250"/>
      <c r="M188" s="148"/>
      <c r="N188" s="148"/>
      <c r="O188" s="148"/>
      <c r="P188" s="250"/>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250"/>
      <c r="E189" s="148"/>
      <c r="F189" s="148"/>
      <c r="G189" s="148"/>
      <c r="H189" s="250"/>
      <c r="I189" s="148"/>
      <c r="J189" s="148"/>
      <c r="K189" s="148"/>
      <c r="L189" s="250"/>
      <c r="M189" s="148"/>
      <c r="N189" s="148"/>
      <c r="O189" s="148"/>
      <c r="P189" s="250"/>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250"/>
      <c r="E190" s="148"/>
      <c r="F190" s="148"/>
      <c r="G190" s="148"/>
      <c r="H190" s="250"/>
      <c r="I190" s="148"/>
      <c r="J190" s="148"/>
      <c r="K190" s="148"/>
      <c r="L190" s="250"/>
      <c r="M190" s="148"/>
      <c r="N190" s="148"/>
      <c r="O190" s="148"/>
      <c r="P190" s="250"/>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250"/>
      <c r="E191" s="148"/>
      <c r="F191" s="148"/>
      <c r="G191" s="148"/>
      <c r="H191" s="250"/>
      <c r="I191" s="148"/>
      <c r="J191" s="148"/>
      <c r="K191" s="148"/>
      <c r="L191" s="250"/>
      <c r="M191" s="148"/>
      <c r="N191" s="148"/>
      <c r="O191" s="148"/>
      <c r="P191" s="250"/>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250"/>
      <c r="E192" s="148"/>
      <c r="F192" s="148"/>
      <c r="G192" s="148"/>
      <c r="H192" s="250"/>
      <c r="I192" s="148"/>
      <c r="J192" s="148"/>
      <c r="K192" s="148"/>
      <c r="L192" s="250"/>
      <c r="M192" s="148"/>
      <c r="N192" s="148"/>
      <c r="O192" s="148"/>
      <c r="P192" s="250"/>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250"/>
      <c r="E193" s="148"/>
      <c r="F193" s="148"/>
      <c r="G193" s="148"/>
      <c r="H193" s="250"/>
      <c r="I193" s="148"/>
      <c r="J193" s="148"/>
      <c r="K193" s="148"/>
      <c r="L193" s="250"/>
      <c r="M193" s="148"/>
      <c r="N193" s="148"/>
      <c r="O193" s="148"/>
      <c r="P193" s="250"/>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250"/>
      <c r="E194" s="148"/>
      <c r="F194" s="148"/>
      <c r="G194" s="148"/>
      <c r="H194" s="250"/>
      <c r="I194" s="148"/>
      <c r="J194" s="148"/>
      <c r="K194" s="148"/>
      <c r="L194" s="250"/>
      <c r="M194" s="148"/>
      <c r="N194" s="148"/>
      <c r="O194" s="148"/>
      <c r="P194" s="250"/>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250"/>
      <c r="E195" s="148"/>
      <c r="F195" s="148"/>
      <c r="G195" s="148"/>
      <c r="H195" s="250"/>
      <c r="I195" s="148"/>
      <c r="J195" s="148"/>
      <c r="K195" s="148"/>
      <c r="L195" s="250"/>
      <c r="M195" s="148"/>
      <c r="N195" s="148"/>
      <c r="O195" s="148"/>
      <c r="P195" s="250"/>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250"/>
      <c r="E196" s="148"/>
      <c r="F196" s="148"/>
      <c r="G196" s="148"/>
      <c r="H196" s="250"/>
      <c r="I196" s="148"/>
      <c r="J196" s="148"/>
      <c r="K196" s="148"/>
      <c r="L196" s="250"/>
      <c r="M196" s="148"/>
      <c r="N196" s="148"/>
      <c r="O196" s="148"/>
      <c r="P196" s="250"/>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250"/>
      <c r="E197" s="148"/>
      <c r="F197" s="148"/>
      <c r="G197" s="148"/>
      <c r="H197" s="250"/>
      <c r="I197" s="148"/>
      <c r="J197" s="148"/>
      <c r="K197" s="148"/>
      <c r="L197" s="250"/>
      <c r="M197" s="148"/>
      <c r="N197" s="148"/>
      <c r="O197" s="148"/>
      <c r="P197" s="250"/>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250"/>
      <c r="E198" s="148"/>
      <c r="F198" s="148"/>
      <c r="G198" s="148"/>
      <c r="H198" s="250"/>
      <c r="I198" s="148"/>
      <c r="J198" s="148"/>
      <c r="K198" s="148"/>
      <c r="L198" s="250"/>
      <c r="M198" s="148"/>
      <c r="N198" s="148"/>
      <c r="O198" s="148"/>
      <c r="P198" s="250"/>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250"/>
      <c r="E199" s="148"/>
      <c r="F199" s="148"/>
      <c r="G199" s="148"/>
      <c r="H199" s="250"/>
      <c r="I199" s="148"/>
      <c r="J199" s="148"/>
      <c r="K199" s="148"/>
      <c r="L199" s="250"/>
      <c r="M199" s="148"/>
      <c r="N199" s="148"/>
      <c r="O199" s="148"/>
      <c r="P199" s="250"/>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250"/>
      <c r="E200" s="148"/>
      <c r="F200" s="148"/>
      <c r="G200" s="148"/>
      <c r="H200" s="250"/>
      <c r="I200" s="148"/>
      <c r="J200" s="148"/>
      <c r="K200" s="148"/>
      <c r="L200" s="250"/>
      <c r="M200" s="148"/>
      <c r="N200" s="148"/>
      <c r="O200" s="148"/>
      <c r="P200" s="250"/>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250"/>
      <c r="E201" s="148"/>
      <c r="F201" s="148"/>
      <c r="G201" s="148"/>
      <c r="H201" s="250"/>
      <c r="I201" s="148"/>
      <c r="J201" s="148"/>
      <c r="K201" s="148"/>
      <c r="L201" s="250"/>
      <c r="M201" s="148"/>
      <c r="N201" s="148"/>
      <c r="O201" s="148"/>
      <c r="P201" s="250"/>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250"/>
      <c r="E202" s="148"/>
      <c r="F202" s="148"/>
      <c r="G202" s="148"/>
      <c r="H202" s="250"/>
      <c r="I202" s="148"/>
      <c r="J202" s="148"/>
      <c r="K202" s="148"/>
      <c r="L202" s="250"/>
      <c r="M202" s="148"/>
      <c r="N202" s="148"/>
      <c r="O202" s="148"/>
      <c r="P202" s="250"/>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250"/>
      <c r="E203" s="148"/>
      <c r="F203" s="148"/>
      <c r="G203" s="148"/>
      <c r="H203" s="250"/>
      <c r="I203" s="148"/>
      <c r="J203" s="148"/>
      <c r="K203" s="148"/>
      <c r="L203" s="250"/>
      <c r="M203" s="148"/>
      <c r="N203" s="148"/>
      <c r="O203" s="148"/>
      <c r="P203" s="250"/>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250"/>
      <c r="E204" s="148"/>
      <c r="F204" s="148"/>
      <c r="G204" s="148"/>
      <c r="H204" s="250"/>
      <c r="I204" s="148"/>
      <c r="J204" s="148"/>
      <c r="K204" s="148"/>
      <c r="L204" s="250"/>
      <c r="M204" s="148"/>
      <c r="N204" s="148"/>
      <c r="O204" s="148"/>
      <c r="P204" s="250"/>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250"/>
      <c r="E205" s="148"/>
      <c r="F205" s="148"/>
      <c r="G205" s="148"/>
      <c r="H205" s="250"/>
      <c r="I205" s="148"/>
      <c r="J205" s="148"/>
      <c r="K205" s="148"/>
      <c r="L205" s="250"/>
      <c r="M205" s="148"/>
      <c r="N205" s="148"/>
      <c r="O205" s="148"/>
      <c r="P205" s="250"/>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250"/>
      <c r="E206" s="148"/>
      <c r="F206" s="148"/>
      <c r="G206" s="148"/>
      <c r="H206" s="250"/>
      <c r="I206" s="148"/>
      <c r="J206" s="148"/>
      <c r="K206" s="148"/>
      <c r="L206" s="250"/>
      <c r="M206" s="148"/>
      <c r="N206" s="148"/>
      <c r="O206" s="148"/>
      <c r="P206" s="250"/>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250"/>
      <c r="E207" s="148"/>
      <c r="F207" s="148"/>
      <c r="G207" s="148"/>
      <c r="H207" s="250"/>
      <c r="I207" s="148"/>
      <c r="J207" s="148"/>
      <c r="K207" s="148"/>
      <c r="L207" s="250"/>
      <c r="M207" s="148"/>
      <c r="N207" s="148"/>
      <c r="O207" s="148"/>
      <c r="P207" s="250"/>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250"/>
      <c r="E208" s="148"/>
      <c r="F208" s="148"/>
      <c r="G208" s="148"/>
      <c r="H208" s="250"/>
      <c r="I208" s="148"/>
      <c r="J208" s="148"/>
      <c r="K208" s="148"/>
      <c r="L208" s="250"/>
      <c r="M208" s="148"/>
      <c r="N208" s="148"/>
      <c r="O208" s="148"/>
      <c r="P208" s="250"/>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250"/>
      <c r="E209" s="148"/>
      <c r="F209" s="148"/>
      <c r="G209" s="148"/>
      <c r="H209" s="250"/>
      <c r="I209" s="148"/>
      <c r="J209" s="148"/>
      <c r="K209" s="148"/>
      <c r="L209" s="250"/>
      <c r="M209" s="148"/>
      <c r="N209" s="148"/>
      <c r="O209" s="148"/>
      <c r="P209" s="250"/>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250"/>
      <c r="E210" s="148"/>
      <c r="F210" s="148"/>
      <c r="G210" s="148"/>
      <c r="H210" s="250"/>
      <c r="I210" s="148"/>
      <c r="J210" s="148"/>
      <c r="K210" s="148"/>
      <c r="L210" s="250"/>
      <c r="M210" s="148"/>
      <c r="N210" s="148"/>
      <c r="O210" s="148"/>
      <c r="P210" s="250"/>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250"/>
      <c r="E211" s="148"/>
      <c r="F211" s="148"/>
      <c r="G211" s="148"/>
      <c r="H211" s="250"/>
      <c r="I211" s="148"/>
      <c r="J211" s="148"/>
      <c r="K211" s="148"/>
      <c r="L211" s="250"/>
      <c r="M211" s="148"/>
      <c r="N211" s="148"/>
      <c r="O211" s="148"/>
      <c r="P211" s="250"/>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250"/>
      <c r="E212" s="148"/>
      <c r="F212" s="148"/>
      <c r="G212" s="148"/>
      <c r="H212" s="250"/>
      <c r="I212" s="148"/>
      <c r="J212" s="148"/>
      <c r="K212" s="148"/>
      <c r="L212" s="250"/>
      <c r="M212" s="148"/>
      <c r="N212" s="148"/>
      <c r="O212" s="148"/>
      <c r="P212" s="250"/>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250"/>
      <c r="E213" s="148"/>
      <c r="F213" s="148"/>
      <c r="G213" s="148"/>
      <c r="H213" s="250"/>
      <c r="I213" s="148"/>
      <c r="J213" s="148"/>
      <c r="K213" s="148"/>
      <c r="L213" s="250"/>
      <c r="M213" s="148"/>
      <c r="N213" s="148"/>
      <c r="O213" s="148"/>
      <c r="P213" s="250"/>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250"/>
      <c r="E214" s="148"/>
      <c r="F214" s="148"/>
      <c r="G214" s="148"/>
      <c r="H214" s="250"/>
      <c r="I214" s="148"/>
      <c r="J214" s="148"/>
      <c r="K214" s="148"/>
      <c r="L214" s="250"/>
      <c r="M214" s="148"/>
      <c r="N214" s="148"/>
      <c r="O214" s="148"/>
      <c r="P214" s="250"/>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250"/>
      <c r="E215" s="148"/>
      <c r="F215" s="148"/>
      <c r="G215" s="148"/>
      <c r="H215" s="250"/>
      <c r="I215" s="148"/>
      <c r="J215" s="148"/>
      <c r="K215" s="148"/>
      <c r="L215" s="250"/>
      <c r="M215" s="148"/>
      <c r="N215" s="148"/>
      <c r="O215" s="148"/>
      <c r="P215" s="250"/>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250"/>
      <c r="E216" s="148"/>
      <c r="F216" s="148"/>
      <c r="G216" s="148"/>
      <c r="H216" s="250"/>
      <c r="I216" s="148"/>
      <c r="J216" s="148"/>
      <c r="K216" s="148"/>
      <c r="L216" s="250"/>
      <c r="M216" s="148"/>
      <c r="N216" s="148"/>
      <c r="O216" s="148"/>
      <c r="P216" s="250"/>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250"/>
      <c r="E217" s="148"/>
      <c r="F217" s="148"/>
      <c r="G217" s="148"/>
      <c r="H217" s="250"/>
      <c r="I217" s="148"/>
      <c r="J217" s="148"/>
      <c r="K217" s="148"/>
      <c r="L217" s="250"/>
      <c r="M217" s="148"/>
      <c r="N217" s="148"/>
      <c r="O217" s="148"/>
      <c r="P217" s="250"/>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250"/>
      <c r="E218" s="148"/>
      <c r="F218" s="148"/>
      <c r="G218" s="148"/>
      <c r="H218" s="250"/>
      <c r="I218" s="148"/>
      <c r="J218" s="148"/>
      <c r="K218" s="148"/>
      <c r="L218" s="250"/>
      <c r="M218" s="148"/>
      <c r="N218" s="148"/>
      <c r="O218" s="148"/>
      <c r="P218" s="250"/>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250"/>
      <c r="E219" s="148"/>
      <c r="F219" s="148"/>
      <c r="G219" s="148"/>
      <c r="H219" s="250"/>
      <c r="I219" s="148"/>
      <c r="J219" s="148"/>
      <c r="K219" s="148"/>
      <c r="L219" s="250"/>
      <c r="M219" s="148"/>
      <c r="N219" s="148"/>
      <c r="O219" s="148"/>
      <c r="P219" s="250"/>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250"/>
      <c r="E220" s="148"/>
      <c r="F220" s="148"/>
      <c r="G220" s="148"/>
      <c r="H220" s="250"/>
      <c r="I220" s="148"/>
      <c r="J220" s="148"/>
      <c r="K220" s="148"/>
      <c r="L220" s="250"/>
      <c r="M220" s="148"/>
      <c r="N220" s="148"/>
      <c r="O220" s="148"/>
      <c r="P220" s="250"/>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250"/>
      <c r="E221" s="148"/>
      <c r="F221" s="148"/>
      <c r="G221" s="148"/>
      <c r="H221" s="250"/>
      <c r="I221" s="148"/>
      <c r="J221" s="148"/>
      <c r="K221" s="148"/>
      <c r="L221" s="250"/>
      <c r="M221" s="148"/>
      <c r="N221" s="148"/>
      <c r="O221" s="148"/>
      <c r="P221" s="250"/>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250"/>
      <c r="E222" s="148"/>
      <c r="F222" s="148"/>
      <c r="G222" s="148"/>
      <c r="H222" s="250"/>
      <c r="I222" s="148"/>
      <c r="J222" s="148"/>
      <c r="K222" s="148"/>
      <c r="L222" s="250"/>
      <c r="M222" s="148"/>
      <c r="N222" s="148"/>
      <c r="O222" s="148"/>
      <c r="P222" s="250"/>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250"/>
      <c r="E223" s="148"/>
      <c r="F223" s="148"/>
      <c r="G223" s="148"/>
      <c r="H223" s="250"/>
      <c r="I223" s="148"/>
      <c r="J223" s="148"/>
      <c r="K223" s="148"/>
      <c r="L223" s="250"/>
      <c r="M223" s="148"/>
      <c r="N223" s="148"/>
      <c r="O223" s="148"/>
      <c r="P223" s="250"/>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250"/>
      <c r="E224" s="148"/>
      <c r="F224" s="148"/>
      <c r="G224" s="148"/>
      <c r="H224" s="250"/>
      <c r="I224" s="148"/>
      <c r="J224" s="148"/>
      <c r="K224" s="148"/>
      <c r="L224" s="250"/>
      <c r="M224" s="148"/>
      <c r="N224" s="148"/>
      <c r="O224" s="148"/>
      <c r="P224" s="250"/>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250"/>
      <c r="E225" s="148"/>
      <c r="F225" s="148"/>
      <c r="G225" s="148"/>
      <c r="H225" s="250"/>
      <c r="I225" s="148"/>
      <c r="J225" s="148"/>
      <c r="K225" s="148"/>
      <c r="L225" s="250"/>
      <c r="M225" s="148"/>
      <c r="N225" s="148"/>
      <c r="O225" s="148"/>
      <c r="P225" s="250"/>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250"/>
      <c r="E226" s="148"/>
      <c r="F226" s="148"/>
      <c r="G226" s="148"/>
      <c r="H226" s="250"/>
      <c r="I226" s="148"/>
      <c r="J226" s="148"/>
      <c r="K226" s="148"/>
      <c r="L226" s="250"/>
      <c r="M226" s="148"/>
      <c r="N226" s="148"/>
      <c r="O226" s="148"/>
      <c r="P226" s="250"/>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250"/>
      <c r="E227" s="148"/>
      <c r="F227" s="148"/>
      <c r="G227" s="148"/>
      <c r="H227" s="250"/>
      <c r="I227" s="148"/>
      <c r="J227" s="148"/>
      <c r="K227" s="148"/>
      <c r="L227" s="250"/>
      <c r="M227" s="148"/>
      <c r="N227" s="148"/>
      <c r="O227" s="148"/>
      <c r="P227" s="250"/>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250"/>
      <c r="E228" s="148"/>
      <c r="F228" s="148"/>
      <c r="G228" s="148"/>
      <c r="H228" s="250"/>
      <c r="I228" s="148"/>
      <c r="J228" s="148"/>
      <c r="K228" s="148"/>
      <c r="L228" s="250"/>
      <c r="M228" s="148"/>
      <c r="N228" s="148"/>
      <c r="O228" s="148"/>
      <c r="P228" s="250"/>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250"/>
      <c r="E229" s="148"/>
      <c r="F229" s="148"/>
      <c r="G229" s="148"/>
      <c r="H229" s="250"/>
      <c r="I229" s="148"/>
      <c r="J229" s="148"/>
      <c r="K229" s="148"/>
      <c r="L229" s="250"/>
      <c r="M229" s="148"/>
      <c r="N229" s="148"/>
      <c r="O229" s="148"/>
      <c r="P229" s="250"/>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250"/>
      <c r="E230" s="148"/>
      <c r="F230" s="148"/>
      <c r="G230" s="148"/>
      <c r="H230" s="250"/>
      <c r="I230" s="148"/>
      <c r="J230" s="148"/>
      <c r="K230" s="148"/>
      <c r="L230" s="250"/>
      <c r="M230" s="148"/>
      <c r="N230" s="148"/>
      <c r="O230" s="148"/>
      <c r="P230" s="250"/>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250"/>
      <c r="E231" s="148"/>
      <c r="F231" s="148"/>
      <c r="G231" s="148"/>
      <c r="H231" s="250"/>
      <c r="I231" s="148"/>
      <c r="J231" s="148"/>
      <c r="K231" s="148"/>
      <c r="L231" s="250"/>
      <c r="M231" s="148"/>
      <c r="N231" s="148"/>
      <c r="O231" s="148"/>
      <c r="P231" s="250"/>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250"/>
      <c r="E232" s="148"/>
      <c r="F232" s="148"/>
      <c r="G232" s="148"/>
      <c r="H232" s="250"/>
      <c r="I232" s="148"/>
      <c r="J232" s="148"/>
      <c r="K232" s="148"/>
      <c r="L232" s="250"/>
      <c r="M232" s="148"/>
      <c r="N232" s="148"/>
      <c r="O232" s="148"/>
      <c r="P232" s="250"/>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250"/>
      <c r="E233" s="148"/>
      <c r="F233" s="148"/>
      <c r="G233" s="148"/>
      <c r="H233" s="250"/>
      <c r="I233" s="148"/>
      <c r="J233" s="148"/>
      <c r="K233" s="148"/>
      <c r="L233" s="250"/>
      <c r="M233" s="148"/>
      <c r="N233" s="148"/>
      <c r="O233" s="148"/>
      <c r="P233" s="250"/>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250"/>
      <c r="E234" s="148"/>
      <c r="F234" s="148"/>
      <c r="G234" s="148"/>
      <c r="H234" s="250"/>
      <c r="I234" s="148"/>
      <c r="J234" s="148"/>
      <c r="K234" s="148"/>
      <c r="L234" s="250"/>
      <c r="M234" s="148"/>
      <c r="N234" s="148"/>
      <c r="O234" s="148"/>
      <c r="P234" s="250"/>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250"/>
      <c r="E235" s="148"/>
      <c r="F235" s="148"/>
      <c r="G235" s="148"/>
      <c r="H235" s="250"/>
      <c r="I235" s="148"/>
      <c r="J235" s="148"/>
      <c r="K235" s="148"/>
      <c r="L235" s="250"/>
      <c r="M235" s="148"/>
      <c r="N235" s="148"/>
      <c r="O235" s="148"/>
      <c r="P235" s="250"/>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250"/>
      <c r="E236" s="148"/>
      <c r="F236" s="148"/>
      <c r="G236" s="148"/>
      <c r="H236" s="250"/>
      <c r="I236" s="148"/>
      <c r="J236" s="148"/>
      <c r="K236" s="148"/>
      <c r="L236" s="250"/>
      <c r="M236" s="148"/>
      <c r="N236" s="148"/>
      <c r="O236" s="148"/>
      <c r="P236" s="250"/>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250"/>
      <c r="E237" s="148"/>
      <c r="F237" s="148"/>
      <c r="G237" s="148"/>
      <c r="H237" s="250"/>
      <c r="I237" s="148"/>
      <c r="J237" s="148"/>
      <c r="K237" s="148"/>
      <c r="L237" s="250"/>
      <c r="M237" s="148"/>
      <c r="N237" s="148"/>
      <c r="O237" s="148"/>
      <c r="P237" s="250"/>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250"/>
      <c r="E238" s="148"/>
      <c r="F238" s="148"/>
      <c r="G238" s="148"/>
      <c r="H238" s="250"/>
      <c r="I238" s="148"/>
      <c r="J238" s="148"/>
      <c r="K238" s="148"/>
      <c r="L238" s="250"/>
      <c r="M238" s="148"/>
      <c r="N238" s="148"/>
      <c r="O238" s="148"/>
      <c r="P238" s="250"/>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250"/>
      <c r="E239" s="148"/>
      <c r="F239" s="148"/>
      <c r="G239" s="148"/>
      <c r="H239" s="250"/>
      <c r="I239" s="148"/>
      <c r="J239" s="148"/>
      <c r="K239" s="148"/>
      <c r="L239" s="250"/>
      <c r="M239" s="148"/>
      <c r="N239" s="148"/>
      <c r="O239" s="148"/>
      <c r="P239" s="250"/>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250"/>
      <c r="E240" s="148"/>
      <c r="F240" s="148"/>
      <c r="G240" s="148"/>
      <c r="H240" s="250"/>
      <c r="I240" s="148"/>
      <c r="J240" s="148"/>
      <c r="K240" s="148"/>
      <c r="L240" s="250"/>
      <c r="M240" s="148"/>
      <c r="N240" s="148"/>
      <c r="O240" s="148"/>
      <c r="P240" s="250"/>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250"/>
      <c r="E241" s="148"/>
      <c r="F241" s="148"/>
      <c r="G241" s="148"/>
      <c r="H241" s="250"/>
      <c r="I241" s="148"/>
      <c r="J241" s="148"/>
      <c r="K241" s="148"/>
      <c r="L241" s="250"/>
      <c r="M241" s="148"/>
      <c r="N241" s="148"/>
      <c r="O241" s="148"/>
      <c r="P241" s="250"/>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250"/>
      <c r="E242" s="148"/>
      <c r="F242" s="148"/>
      <c r="G242" s="148"/>
      <c r="H242" s="250"/>
      <c r="I242" s="148"/>
      <c r="J242" s="148"/>
      <c r="K242" s="148"/>
      <c r="L242" s="250"/>
      <c r="M242" s="148"/>
      <c r="N242" s="148"/>
      <c r="O242" s="148"/>
      <c r="P242" s="250"/>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250"/>
      <c r="E243" s="148"/>
      <c r="F243" s="148"/>
      <c r="G243" s="148"/>
      <c r="H243" s="250"/>
      <c r="I243" s="148"/>
      <c r="J243" s="148"/>
      <c r="K243" s="148"/>
      <c r="L243" s="250"/>
      <c r="M243" s="148"/>
      <c r="N243" s="148"/>
      <c r="O243" s="148"/>
      <c r="P243" s="250"/>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250"/>
      <c r="E244" s="148"/>
      <c r="F244" s="148"/>
      <c r="G244" s="148"/>
      <c r="H244" s="250"/>
      <c r="I244" s="148"/>
      <c r="J244" s="148"/>
      <c r="K244" s="148"/>
      <c r="L244" s="250"/>
      <c r="M244" s="148"/>
      <c r="N244" s="148"/>
      <c r="O244" s="148"/>
      <c r="P244" s="250"/>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250"/>
      <c r="E245" s="148"/>
      <c r="F245" s="148"/>
      <c r="G245" s="148"/>
      <c r="H245" s="250"/>
      <c r="I245" s="148"/>
      <c r="J245" s="148"/>
      <c r="K245" s="148"/>
      <c r="L245" s="250"/>
      <c r="M245" s="148"/>
      <c r="N245" s="148"/>
      <c r="O245" s="148"/>
      <c r="P245" s="250"/>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250"/>
      <c r="E246" s="148"/>
      <c r="F246" s="148"/>
      <c r="G246" s="148"/>
      <c r="H246" s="250"/>
      <c r="I246" s="148"/>
      <c r="J246" s="148"/>
      <c r="K246" s="148"/>
      <c r="L246" s="250"/>
      <c r="M246" s="148"/>
      <c r="N246" s="148"/>
      <c r="O246" s="148"/>
      <c r="P246" s="250"/>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250"/>
      <c r="E247" s="148"/>
      <c r="F247" s="148"/>
      <c r="G247" s="148"/>
      <c r="H247" s="250"/>
      <c r="I247" s="148"/>
      <c r="J247" s="148"/>
      <c r="K247" s="148"/>
      <c r="L247" s="250"/>
      <c r="M247" s="148"/>
      <c r="N247" s="148"/>
      <c r="O247" s="148"/>
      <c r="P247" s="250"/>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250"/>
      <c r="E248" s="148"/>
      <c r="F248" s="148"/>
      <c r="G248" s="148"/>
      <c r="H248" s="250"/>
      <c r="I248" s="148"/>
      <c r="J248" s="148"/>
      <c r="K248" s="148"/>
      <c r="L248" s="250"/>
      <c r="M248" s="148"/>
      <c r="N248" s="148"/>
      <c r="O248" s="148"/>
      <c r="P248" s="250"/>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250"/>
      <c r="E249" s="148"/>
      <c r="F249" s="148"/>
      <c r="G249" s="148"/>
      <c r="H249" s="250"/>
      <c r="I249" s="148"/>
      <c r="J249" s="148"/>
      <c r="K249" s="148"/>
      <c r="L249" s="250"/>
      <c r="M249" s="148"/>
      <c r="N249" s="148"/>
      <c r="O249" s="148"/>
      <c r="P249" s="250"/>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250"/>
      <c r="E250" s="148"/>
      <c r="F250" s="148"/>
      <c r="G250" s="148"/>
      <c r="H250" s="250"/>
      <c r="I250" s="148"/>
      <c r="J250" s="148"/>
      <c r="K250" s="148"/>
      <c r="L250" s="250"/>
      <c r="M250" s="148"/>
      <c r="N250" s="148"/>
      <c r="O250" s="148"/>
      <c r="P250" s="250"/>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250"/>
      <c r="E251" s="148"/>
      <c r="F251" s="148"/>
      <c r="G251" s="148"/>
      <c r="H251" s="250"/>
      <c r="I251" s="148"/>
      <c r="J251" s="148"/>
      <c r="K251" s="148"/>
      <c r="L251" s="250"/>
      <c r="M251" s="148"/>
      <c r="N251" s="148"/>
      <c r="O251" s="148"/>
      <c r="P251" s="250"/>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250"/>
      <c r="E252" s="148"/>
      <c r="F252" s="148"/>
      <c r="G252" s="148"/>
      <c r="H252" s="250"/>
      <c r="I252" s="148"/>
      <c r="J252" s="148"/>
      <c r="K252" s="148"/>
      <c r="L252" s="250"/>
      <c r="M252" s="148"/>
      <c r="N252" s="148"/>
      <c r="O252" s="148"/>
      <c r="P252" s="250"/>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250"/>
      <c r="E253" s="148"/>
      <c r="F253" s="148"/>
      <c r="G253" s="148"/>
      <c r="H253" s="250"/>
      <c r="I253" s="148"/>
      <c r="J253" s="148"/>
      <c r="K253" s="148"/>
      <c r="L253" s="250"/>
      <c r="M253" s="148"/>
      <c r="N253" s="148"/>
      <c r="O253" s="148"/>
      <c r="P253" s="250"/>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250"/>
      <c r="E254" s="148"/>
      <c r="F254" s="148"/>
      <c r="G254" s="148"/>
      <c r="H254" s="250"/>
      <c r="I254" s="148"/>
      <c r="J254" s="148"/>
      <c r="K254" s="148"/>
      <c r="L254" s="250"/>
      <c r="M254" s="148"/>
      <c r="N254" s="148"/>
      <c r="O254" s="148"/>
      <c r="P254" s="250"/>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250"/>
      <c r="E255" s="148"/>
      <c r="F255" s="148"/>
      <c r="G255" s="148"/>
      <c r="H255" s="250"/>
      <c r="I255" s="148"/>
      <c r="J255" s="148"/>
      <c r="K255" s="148"/>
      <c r="L255" s="250"/>
      <c r="M255" s="148"/>
      <c r="N255" s="148"/>
      <c r="O255" s="148"/>
      <c r="P255" s="250"/>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250"/>
      <c r="E256" s="148"/>
      <c r="F256" s="148"/>
      <c r="G256" s="148"/>
      <c r="H256" s="250"/>
      <c r="I256" s="148"/>
      <c r="J256" s="148"/>
      <c r="K256" s="148"/>
      <c r="L256" s="250"/>
      <c r="M256" s="148"/>
      <c r="N256" s="148"/>
      <c r="O256" s="148"/>
      <c r="P256" s="250"/>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250"/>
      <c r="E257" s="148"/>
      <c r="F257" s="148"/>
      <c r="G257" s="148"/>
      <c r="H257" s="250"/>
      <c r="I257" s="148"/>
      <c r="J257" s="148"/>
      <c r="K257" s="148"/>
      <c r="L257" s="250"/>
      <c r="M257" s="148"/>
      <c r="N257" s="148"/>
      <c r="O257" s="148"/>
      <c r="P257" s="250"/>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250"/>
      <c r="E258" s="148"/>
      <c r="F258" s="148"/>
      <c r="G258" s="148"/>
      <c r="H258" s="250"/>
      <c r="I258" s="148"/>
      <c r="J258" s="148"/>
      <c r="K258" s="148"/>
      <c r="L258" s="250"/>
      <c r="M258" s="148"/>
      <c r="N258" s="148"/>
      <c r="O258" s="148"/>
      <c r="P258" s="250"/>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250"/>
      <c r="E259" s="148"/>
      <c r="F259" s="148"/>
      <c r="G259" s="148"/>
      <c r="H259" s="250"/>
      <c r="I259" s="148"/>
      <c r="J259" s="148"/>
      <c r="K259" s="148"/>
      <c r="L259" s="250"/>
      <c r="M259" s="148"/>
      <c r="N259" s="148"/>
      <c r="O259" s="148"/>
      <c r="P259" s="250"/>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250"/>
      <c r="E260" s="148"/>
      <c r="F260" s="148"/>
      <c r="G260" s="148"/>
      <c r="H260" s="250"/>
      <c r="I260" s="148"/>
      <c r="J260" s="148"/>
      <c r="K260" s="148"/>
      <c r="L260" s="250"/>
      <c r="M260" s="148"/>
      <c r="N260" s="148"/>
      <c r="O260" s="148"/>
      <c r="P260" s="250"/>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250"/>
      <c r="E261" s="148"/>
      <c r="F261" s="148"/>
      <c r="G261" s="148"/>
      <c r="H261" s="250"/>
      <c r="I261" s="148"/>
      <c r="J261" s="148"/>
      <c r="K261" s="148"/>
      <c r="L261" s="250"/>
      <c r="M261" s="148"/>
      <c r="N261" s="148"/>
      <c r="O261" s="148"/>
      <c r="P261" s="250"/>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250"/>
      <c r="E262" s="148"/>
      <c r="F262" s="148"/>
      <c r="G262" s="148"/>
      <c r="H262" s="250"/>
      <c r="I262" s="148"/>
      <c r="J262" s="148"/>
      <c r="K262" s="148"/>
      <c r="L262" s="250"/>
      <c r="M262" s="148"/>
      <c r="N262" s="148"/>
      <c r="O262" s="148"/>
      <c r="P262" s="250"/>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250"/>
      <c r="E263" s="148"/>
      <c r="F263" s="148"/>
      <c r="G263" s="148"/>
      <c r="H263" s="250"/>
      <c r="I263" s="148"/>
      <c r="J263" s="148"/>
      <c r="K263" s="148"/>
      <c r="L263" s="250"/>
      <c r="M263" s="148"/>
      <c r="N263" s="148"/>
      <c r="O263" s="148"/>
      <c r="P263" s="250"/>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250"/>
      <c r="E264" s="148"/>
      <c r="F264" s="148"/>
      <c r="G264" s="148"/>
      <c r="H264" s="250"/>
      <c r="I264" s="148"/>
      <c r="J264" s="148"/>
      <c r="K264" s="148"/>
      <c r="L264" s="250"/>
      <c r="M264" s="148"/>
      <c r="N264" s="148"/>
      <c r="O264" s="148"/>
      <c r="P264" s="250"/>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250"/>
      <c r="E265" s="148"/>
      <c r="F265" s="148"/>
      <c r="G265" s="148"/>
      <c r="H265" s="250"/>
      <c r="I265" s="148"/>
      <c r="J265" s="148"/>
      <c r="K265" s="148"/>
      <c r="L265" s="250"/>
      <c r="M265" s="148"/>
      <c r="N265" s="148"/>
      <c r="O265" s="148"/>
      <c r="P265" s="250"/>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250"/>
      <c r="E266" s="148"/>
      <c r="F266" s="148"/>
      <c r="G266" s="148"/>
      <c r="H266" s="250"/>
      <c r="I266" s="148"/>
      <c r="J266" s="148"/>
      <c r="K266" s="148"/>
      <c r="L266" s="250"/>
      <c r="M266" s="148"/>
      <c r="N266" s="148"/>
      <c r="O266" s="148"/>
      <c r="P266" s="250"/>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250"/>
      <c r="E267" s="148"/>
      <c r="F267" s="148"/>
      <c r="G267" s="148"/>
      <c r="H267" s="250"/>
      <c r="I267" s="148"/>
      <c r="J267" s="148"/>
      <c r="K267" s="148"/>
      <c r="L267" s="250"/>
      <c r="M267" s="148"/>
      <c r="N267" s="148"/>
      <c r="O267" s="148"/>
      <c r="P267" s="250"/>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250"/>
      <c r="E268" s="148"/>
      <c r="F268" s="148"/>
      <c r="G268" s="148"/>
      <c r="H268" s="250"/>
      <c r="I268" s="148"/>
      <c r="J268" s="148"/>
      <c r="K268" s="148"/>
      <c r="L268" s="250"/>
      <c r="M268" s="148"/>
      <c r="N268" s="148"/>
      <c r="O268" s="148"/>
      <c r="P268" s="250"/>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250"/>
      <c r="E269" s="148"/>
      <c r="F269" s="148"/>
      <c r="G269" s="148"/>
      <c r="H269" s="250"/>
      <c r="I269" s="148"/>
      <c r="J269" s="148"/>
      <c r="K269" s="148"/>
      <c r="L269" s="250"/>
      <c r="M269" s="148"/>
      <c r="N269" s="148"/>
      <c r="O269" s="148"/>
      <c r="P269" s="250"/>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250"/>
      <c r="E270" s="148"/>
      <c r="F270" s="148"/>
      <c r="G270" s="148"/>
      <c r="H270" s="250"/>
      <c r="I270" s="148"/>
      <c r="J270" s="148"/>
      <c r="K270" s="148"/>
      <c r="L270" s="250"/>
      <c r="M270" s="148"/>
      <c r="N270" s="148"/>
      <c r="O270" s="148"/>
      <c r="P270" s="250"/>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250"/>
      <c r="E271" s="148"/>
      <c r="F271" s="148"/>
      <c r="G271" s="148"/>
      <c r="H271" s="250"/>
      <c r="I271" s="148"/>
      <c r="J271" s="148"/>
      <c r="K271" s="148"/>
      <c r="L271" s="250"/>
      <c r="M271" s="148"/>
      <c r="N271" s="148"/>
      <c r="O271" s="148"/>
      <c r="P271" s="250"/>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250"/>
      <c r="E272" s="148"/>
      <c r="F272" s="148"/>
      <c r="G272" s="148"/>
      <c r="H272" s="250"/>
      <c r="I272" s="148"/>
      <c r="J272" s="148"/>
      <c r="K272" s="148"/>
      <c r="L272" s="250"/>
      <c r="M272" s="148"/>
      <c r="N272" s="148"/>
      <c r="O272" s="148"/>
      <c r="P272" s="250"/>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250"/>
      <c r="E273" s="148"/>
      <c r="F273" s="148"/>
      <c r="G273" s="148"/>
      <c r="H273" s="250"/>
      <c r="I273" s="148"/>
      <c r="J273" s="148"/>
      <c r="K273" s="148"/>
      <c r="L273" s="250"/>
      <c r="M273" s="148"/>
      <c r="N273" s="148"/>
      <c r="O273" s="148"/>
      <c r="P273" s="250"/>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250"/>
      <c r="E274" s="148"/>
      <c r="F274" s="148"/>
      <c r="G274" s="148"/>
      <c r="H274" s="250"/>
      <c r="I274" s="148"/>
      <c r="J274" s="148"/>
      <c r="K274" s="148"/>
      <c r="L274" s="250"/>
      <c r="M274" s="148"/>
      <c r="N274" s="148"/>
      <c r="O274" s="148"/>
      <c r="P274" s="250"/>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250"/>
      <c r="E275" s="148"/>
      <c r="F275" s="148"/>
      <c r="G275" s="148"/>
      <c r="H275" s="250"/>
      <c r="I275" s="148"/>
      <c r="J275" s="148"/>
      <c r="K275" s="148"/>
      <c r="L275" s="250"/>
      <c r="M275" s="148"/>
      <c r="N275" s="148"/>
      <c r="O275" s="148"/>
      <c r="P275" s="250"/>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250"/>
      <c r="E276" s="148"/>
      <c r="F276" s="148"/>
      <c r="G276" s="148"/>
      <c r="H276" s="250"/>
      <c r="I276" s="148"/>
      <c r="J276" s="148"/>
      <c r="K276" s="148"/>
      <c r="L276" s="250"/>
      <c r="M276" s="148"/>
      <c r="N276" s="148"/>
      <c r="O276" s="148"/>
      <c r="P276" s="250"/>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250"/>
      <c r="E277" s="148"/>
      <c r="F277" s="148"/>
      <c r="G277" s="148"/>
      <c r="H277" s="250"/>
      <c r="I277" s="148"/>
      <c r="J277" s="148"/>
      <c r="K277" s="148"/>
      <c r="L277" s="250"/>
      <c r="M277" s="148"/>
      <c r="N277" s="148"/>
      <c r="O277" s="148"/>
      <c r="P277" s="250"/>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250"/>
      <c r="E278" s="148"/>
      <c r="F278" s="148"/>
      <c r="G278" s="148"/>
      <c r="H278" s="250"/>
      <c r="I278" s="148"/>
      <c r="J278" s="148"/>
      <c r="K278" s="148"/>
      <c r="L278" s="250"/>
      <c r="M278" s="148"/>
      <c r="N278" s="148"/>
      <c r="O278" s="148"/>
      <c r="P278" s="250"/>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250"/>
      <c r="E279" s="148"/>
      <c r="F279" s="148"/>
      <c r="G279" s="148"/>
      <c r="H279" s="250"/>
      <c r="I279" s="148"/>
      <c r="J279" s="148"/>
      <c r="K279" s="148"/>
      <c r="L279" s="250"/>
      <c r="M279" s="148"/>
      <c r="N279" s="148"/>
      <c r="O279" s="148"/>
      <c r="P279" s="250"/>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250"/>
      <c r="E280" s="148"/>
      <c r="F280" s="148"/>
      <c r="G280" s="148"/>
      <c r="H280" s="250"/>
      <c r="I280" s="148"/>
      <c r="J280" s="148"/>
      <c r="K280" s="148"/>
      <c r="L280" s="250"/>
      <c r="M280" s="148"/>
      <c r="N280" s="148"/>
      <c r="O280" s="148"/>
      <c r="P280" s="250"/>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250"/>
      <c r="E281" s="148"/>
      <c r="F281" s="148"/>
      <c r="G281" s="148"/>
      <c r="H281" s="250"/>
      <c r="I281" s="148"/>
      <c r="J281" s="148"/>
      <c r="K281" s="148"/>
      <c r="L281" s="250"/>
      <c r="M281" s="148"/>
      <c r="N281" s="148"/>
      <c r="O281" s="148"/>
      <c r="P281" s="250"/>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250"/>
      <c r="E282" s="148"/>
      <c r="F282" s="148"/>
      <c r="G282" s="148"/>
      <c r="H282" s="250"/>
      <c r="I282" s="148"/>
      <c r="J282" s="148"/>
      <c r="K282" s="148"/>
      <c r="L282" s="250"/>
      <c r="M282" s="148"/>
      <c r="N282" s="148"/>
      <c r="O282" s="148"/>
      <c r="P282" s="250"/>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250"/>
      <c r="E283" s="148"/>
      <c r="F283" s="148"/>
      <c r="G283" s="148"/>
      <c r="H283" s="250"/>
      <c r="I283" s="148"/>
      <c r="J283" s="148"/>
      <c r="K283" s="148"/>
      <c r="L283" s="250"/>
      <c r="M283" s="148"/>
      <c r="N283" s="148"/>
      <c r="O283" s="148"/>
      <c r="P283" s="250"/>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250"/>
      <c r="E284" s="148"/>
      <c r="F284" s="148"/>
      <c r="G284" s="148"/>
      <c r="H284" s="250"/>
      <c r="I284" s="148"/>
      <c r="J284" s="148"/>
      <c r="K284" s="148"/>
      <c r="L284" s="250"/>
      <c r="M284" s="148"/>
      <c r="N284" s="148"/>
      <c r="O284" s="148"/>
      <c r="P284" s="250"/>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250"/>
      <c r="E285" s="148"/>
      <c r="F285" s="148"/>
      <c r="G285" s="148"/>
      <c r="H285" s="250"/>
      <c r="I285" s="148"/>
      <c r="J285" s="148"/>
      <c r="K285" s="148"/>
      <c r="L285" s="250"/>
      <c r="M285" s="148"/>
      <c r="N285" s="148"/>
      <c r="O285" s="148"/>
      <c r="P285" s="250"/>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250"/>
      <c r="E286" s="148"/>
      <c r="F286" s="148"/>
      <c r="G286" s="148"/>
      <c r="H286" s="250"/>
      <c r="I286" s="148"/>
      <c r="J286" s="148"/>
      <c r="K286" s="148"/>
      <c r="L286" s="250"/>
      <c r="M286" s="148"/>
      <c r="N286" s="148"/>
      <c r="O286" s="148"/>
      <c r="P286" s="250"/>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250"/>
      <c r="E287" s="148"/>
      <c r="F287" s="148"/>
      <c r="G287" s="148"/>
      <c r="H287" s="250"/>
      <c r="I287" s="148"/>
      <c r="J287" s="148"/>
      <c r="K287" s="148"/>
      <c r="L287" s="250"/>
      <c r="M287" s="148"/>
      <c r="N287" s="148"/>
      <c r="O287" s="148"/>
      <c r="P287" s="250"/>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250"/>
      <c r="E288" s="148"/>
      <c r="F288" s="148"/>
      <c r="G288" s="148"/>
      <c r="H288" s="250"/>
      <c r="I288" s="148"/>
      <c r="J288" s="148"/>
      <c r="K288" s="148"/>
      <c r="L288" s="250"/>
      <c r="M288" s="148"/>
      <c r="N288" s="148"/>
      <c r="O288" s="148"/>
      <c r="P288" s="250"/>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250"/>
      <c r="E289" s="148"/>
      <c r="F289" s="148"/>
      <c r="G289" s="148"/>
      <c r="H289" s="250"/>
      <c r="I289" s="148"/>
      <c r="J289" s="148"/>
      <c r="K289" s="148"/>
      <c r="L289" s="250"/>
      <c r="M289" s="148"/>
      <c r="N289" s="148"/>
      <c r="O289" s="148"/>
      <c r="P289" s="250"/>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250"/>
      <c r="E290" s="148"/>
      <c r="F290" s="148"/>
      <c r="G290" s="148"/>
      <c r="H290" s="250"/>
      <c r="I290" s="148"/>
      <c r="J290" s="148"/>
      <c r="K290" s="148"/>
      <c r="L290" s="250"/>
      <c r="M290" s="148"/>
      <c r="N290" s="148"/>
      <c r="O290" s="148"/>
      <c r="P290" s="250"/>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250"/>
      <c r="E291" s="148"/>
      <c r="F291" s="148"/>
      <c r="G291" s="148"/>
      <c r="H291" s="250"/>
      <c r="I291" s="148"/>
      <c r="J291" s="148"/>
      <c r="K291" s="148"/>
      <c r="L291" s="250"/>
      <c r="M291" s="148"/>
      <c r="N291" s="148"/>
      <c r="O291" s="148"/>
      <c r="P291" s="250"/>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250"/>
      <c r="E292" s="148"/>
      <c r="F292" s="148"/>
      <c r="G292" s="148"/>
      <c r="H292" s="250"/>
      <c r="I292" s="148"/>
      <c r="J292" s="148"/>
      <c r="K292" s="148"/>
      <c r="L292" s="250"/>
      <c r="M292" s="148"/>
      <c r="N292" s="148"/>
      <c r="O292" s="148"/>
      <c r="P292" s="250"/>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250"/>
      <c r="E293" s="148"/>
      <c r="F293" s="148"/>
      <c r="G293" s="148"/>
      <c r="H293" s="250"/>
      <c r="I293" s="148"/>
      <c r="J293" s="148"/>
      <c r="K293" s="148"/>
      <c r="L293" s="250"/>
      <c r="M293" s="148"/>
      <c r="N293" s="148"/>
      <c r="O293" s="148"/>
      <c r="P293" s="250"/>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250"/>
      <c r="E294" s="148"/>
      <c r="F294" s="148"/>
      <c r="G294" s="148"/>
      <c r="H294" s="250"/>
      <c r="I294" s="148"/>
      <c r="J294" s="148"/>
      <c r="K294" s="148"/>
      <c r="L294" s="250"/>
      <c r="M294" s="148"/>
      <c r="N294" s="148"/>
      <c r="O294" s="148"/>
      <c r="P294" s="250"/>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250"/>
      <c r="E295" s="148"/>
      <c r="F295" s="148"/>
      <c r="G295" s="148"/>
      <c r="H295" s="250"/>
      <c r="I295" s="148"/>
      <c r="J295" s="148"/>
      <c r="K295" s="148"/>
      <c r="L295" s="250"/>
      <c r="M295" s="148"/>
      <c r="N295" s="148"/>
      <c r="O295" s="148"/>
      <c r="P295" s="250"/>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250"/>
      <c r="E296" s="148"/>
      <c r="F296" s="148"/>
      <c r="G296" s="148"/>
      <c r="H296" s="250"/>
      <c r="I296" s="148"/>
      <c r="J296" s="148"/>
      <c r="K296" s="148"/>
      <c r="L296" s="250"/>
      <c r="M296" s="148"/>
      <c r="N296" s="148"/>
      <c r="O296" s="148"/>
      <c r="P296" s="250"/>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250"/>
      <c r="E297" s="148"/>
      <c r="F297" s="148"/>
      <c r="G297" s="148"/>
      <c r="H297" s="250"/>
      <c r="I297" s="148"/>
      <c r="J297" s="148"/>
      <c r="K297" s="148"/>
      <c r="L297" s="250"/>
      <c r="M297" s="148"/>
      <c r="N297" s="148"/>
      <c r="O297" s="148"/>
      <c r="P297" s="250"/>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250"/>
      <c r="E298" s="148"/>
      <c r="F298" s="148"/>
      <c r="G298" s="148"/>
      <c r="H298" s="250"/>
      <c r="I298" s="148"/>
      <c r="J298" s="148"/>
      <c r="K298" s="148"/>
      <c r="L298" s="250"/>
      <c r="M298" s="148"/>
      <c r="N298" s="148"/>
      <c r="O298" s="148"/>
      <c r="P298" s="250"/>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250"/>
      <c r="E299" s="148"/>
      <c r="F299" s="148"/>
      <c r="G299" s="148"/>
      <c r="H299" s="250"/>
      <c r="I299" s="148"/>
      <c r="J299" s="148"/>
      <c r="K299" s="148"/>
      <c r="L299" s="250"/>
      <c r="M299" s="148"/>
      <c r="N299" s="148"/>
      <c r="O299" s="148"/>
      <c r="P299" s="250"/>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250"/>
      <c r="E300" s="148"/>
      <c r="F300" s="148"/>
      <c r="G300" s="148"/>
      <c r="H300" s="250"/>
      <c r="I300" s="148"/>
      <c r="J300" s="148"/>
      <c r="K300" s="148"/>
      <c r="L300" s="250"/>
      <c r="M300" s="148"/>
      <c r="N300" s="148"/>
      <c r="O300" s="148"/>
      <c r="P300" s="250"/>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250"/>
      <c r="E301" s="148"/>
      <c r="F301" s="148"/>
      <c r="G301" s="148"/>
      <c r="H301" s="250"/>
      <c r="I301" s="148"/>
      <c r="J301" s="148"/>
      <c r="K301" s="148"/>
      <c r="L301" s="250"/>
      <c r="M301" s="148"/>
      <c r="N301" s="148"/>
      <c r="O301" s="148"/>
      <c r="P301" s="250"/>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250"/>
      <c r="E302" s="148"/>
      <c r="F302" s="148"/>
      <c r="G302" s="148"/>
      <c r="H302" s="250"/>
      <c r="I302" s="148"/>
      <c r="J302" s="148"/>
      <c r="K302" s="148"/>
      <c r="L302" s="250"/>
      <c r="M302" s="148"/>
      <c r="N302" s="148"/>
      <c r="O302" s="148"/>
      <c r="P302" s="250"/>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250"/>
      <c r="E303" s="148"/>
      <c r="F303" s="148"/>
      <c r="G303" s="148"/>
      <c r="H303" s="250"/>
      <c r="I303" s="148"/>
      <c r="J303" s="148"/>
      <c r="K303" s="148"/>
      <c r="L303" s="250"/>
      <c r="M303" s="148"/>
      <c r="N303" s="148"/>
      <c r="O303" s="148"/>
      <c r="P303" s="250"/>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250"/>
      <c r="E304" s="148"/>
      <c r="F304" s="148"/>
      <c r="G304" s="148"/>
      <c r="H304" s="250"/>
      <c r="I304" s="148"/>
      <c r="J304" s="148"/>
      <c r="K304" s="148"/>
      <c r="L304" s="250"/>
      <c r="M304" s="148"/>
      <c r="N304" s="148"/>
      <c r="O304" s="148"/>
      <c r="P304" s="250"/>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250"/>
      <c r="E305" s="148"/>
      <c r="F305" s="148"/>
      <c r="G305" s="148"/>
      <c r="H305" s="250"/>
      <c r="I305" s="148"/>
      <c r="J305" s="148"/>
      <c r="K305" s="148"/>
      <c r="L305" s="250"/>
      <c r="M305" s="148"/>
      <c r="N305" s="148"/>
      <c r="O305" s="148"/>
      <c r="P305" s="250"/>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250"/>
      <c r="E306" s="148"/>
      <c r="F306" s="148"/>
      <c r="G306" s="148"/>
      <c r="H306" s="250"/>
      <c r="I306" s="148"/>
      <c r="J306" s="148"/>
      <c r="K306" s="148"/>
      <c r="L306" s="250"/>
      <c r="M306" s="148"/>
      <c r="N306" s="148"/>
      <c r="O306" s="148"/>
      <c r="P306" s="250"/>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250"/>
      <c r="E307" s="148"/>
      <c r="F307" s="148"/>
      <c r="G307" s="148"/>
      <c r="H307" s="250"/>
      <c r="I307" s="148"/>
      <c r="J307" s="148"/>
      <c r="K307" s="148"/>
      <c r="L307" s="250"/>
      <c r="M307" s="148"/>
      <c r="N307" s="148"/>
      <c r="O307" s="148"/>
      <c r="P307" s="250"/>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250"/>
      <c r="E308" s="148"/>
      <c r="F308" s="148"/>
      <c r="G308" s="148"/>
      <c r="H308" s="250"/>
      <c r="I308" s="148"/>
      <c r="J308" s="148"/>
      <c r="K308" s="148"/>
      <c r="L308" s="250"/>
      <c r="M308" s="148"/>
      <c r="N308" s="148"/>
      <c r="O308" s="148"/>
      <c r="P308" s="250"/>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250"/>
      <c r="E309" s="148"/>
      <c r="F309" s="148"/>
      <c r="G309" s="148"/>
      <c r="H309" s="250"/>
      <c r="I309" s="148"/>
      <c r="J309" s="148"/>
      <c r="K309" s="148"/>
      <c r="L309" s="250"/>
      <c r="M309" s="148"/>
      <c r="N309" s="148"/>
      <c r="O309" s="148"/>
      <c r="P309" s="250"/>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250"/>
      <c r="E310" s="148"/>
      <c r="F310" s="148"/>
      <c r="G310" s="148"/>
      <c r="H310" s="250"/>
      <c r="I310" s="148"/>
      <c r="J310" s="148"/>
      <c r="K310" s="148"/>
      <c r="L310" s="250"/>
      <c r="M310" s="148"/>
      <c r="N310" s="148"/>
      <c r="O310" s="148"/>
      <c r="P310" s="250"/>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250"/>
      <c r="E311" s="148"/>
      <c r="F311" s="148"/>
      <c r="G311" s="148"/>
      <c r="H311" s="250"/>
      <c r="I311" s="148"/>
      <c r="J311" s="148"/>
      <c r="K311" s="148"/>
      <c r="L311" s="250"/>
      <c r="M311" s="148"/>
      <c r="N311" s="148"/>
      <c r="O311" s="148"/>
      <c r="P311" s="250"/>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250"/>
      <c r="E312" s="148"/>
      <c r="F312" s="148"/>
      <c r="G312" s="148"/>
      <c r="H312" s="250"/>
      <c r="I312" s="148"/>
      <c r="J312" s="148"/>
      <c r="K312" s="148"/>
      <c r="L312" s="250"/>
      <c r="M312" s="148"/>
      <c r="N312" s="148"/>
      <c r="O312" s="148"/>
      <c r="P312" s="250"/>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250"/>
      <c r="E313" s="148"/>
      <c r="F313" s="148"/>
      <c r="G313" s="148"/>
      <c r="H313" s="250"/>
      <c r="I313" s="148"/>
      <c r="J313" s="148"/>
      <c r="K313" s="148"/>
      <c r="L313" s="250"/>
      <c r="M313" s="148"/>
      <c r="N313" s="148"/>
      <c r="O313" s="148"/>
      <c r="P313" s="250"/>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250"/>
      <c r="E314" s="148"/>
      <c r="F314" s="148"/>
      <c r="G314" s="148"/>
      <c r="H314" s="250"/>
      <c r="I314" s="148"/>
      <c r="J314" s="148"/>
      <c r="K314" s="148"/>
      <c r="L314" s="250"/>
      <c r="M314" s="148"/>
      <c r="N314" s="148"/>
      <c r="O314" s="148"/>
      <c r="P314" s="250"/>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250"/>
      <c r="E315" s="148"/>
      <c r="F315" s="148"/>
      <c r="G315" s="148"/>
      <c r="H315" s="250"/>
      <c r="I315" s="148"/>
      <c r="J315" s="148"/>
      <c r="K315" s="148"/>
      <c r="L315" s="250"/>
      <c r="M315" s="148"/>
      <c r="N315" s="148"/>
      <c r="O315" s="148"/>
      <c r="P315" s="250"/>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250"/>
      <c r="E316" s="148"/>
      <c r="F316" s="148"/>
      <c r="G316" s="148"/>
      <c r="H316" s="250"/>
      <c r="I316" s="148"/>
      <c r="J316" s="148"/>
      <c r="K316" s="148"/>
      <c r="L316" s="250"/>
      <c r="M316" s="148"/>
      <c r="N316" s="148"/>
      <c r="O316" s="148"/>
      <c r="P316" s="250"/>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250"/>
      <c r="E317" s="148"/>
      <c r="F317" s="148"/>
      <c r="G317" s="148"/>
      <c r="H317" s="250"/>
      <c r="I317" s="148"/>
      <c r="J317" s="148"/>
      <c r="K317" s="148"/>
      <c r="L317" s="250"/>
      <c r="M317" s="148"/>
      <c r="N317" s="148"/>
      <c r="O317" s="148"/>
      <c r="P317" s="250"/>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250"/>
      <c r="E318" s="148"/>
      <c r="F318" s="148"/>
      <c r="G318" s="148"/>
      <c r="H318" s="250"/>
      <c r="I318" s="148"/>
      <c r="J318" s="148"/>
      <c r="K318" s="148"/>
      <c r="L318" s="250"/>
      <c r="M318" s="148"/>
      <c r="N318" s="148"/>
      <c r="O318" s="148"/>
      <c r="P318" s="250"/>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250"/>
      <c r="E319" s="148"/>
      <c r="F319" s="148"/>
      <c r="G319" s="148"/>
      <c r="H319" s="250"/>
      <c r="I319" s="148"/>
      <c r="J319" s="148"/>
      <c r="K319" s="148"/>
      <c r="L319" s="250"/>
      <c r="M319" s="148"/>
      <c r="N319" s="148"/>
      <c r="O319" s="148"/>
      <c r="P319" s="250"/>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250"/>
      <c r="E320" s="148"/>
      <c r="F320" s="148"/>
      <c r="G320" s="148"/>
      <c r="H320" s="250"/>
      <c r="I320" s="148"/>
      <c r="J320" s="148"/>
      <c r="K320" s="148"/>
      <c r="L320" s="250"/>
      <c r="M320" s="148"/>
      <c r="N320" s="148"/>
      <c r="O320" s="148"/>
      <c r="P320" s="250"/>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250"/>
      <c r="E321" s="148"/>
      <c r="F321" s="148"/>
      <c r="G321" s="148"/>
      <c r="H321" s="250"/>
      <c r="I321" s="148"/>
      <c r="J321" s="148"/>
      <c r="K321" s="148"/>
      <c r="L321" s="250"/>
      <c r="M321" s="148"/>
      <c r="N321" s="148"/>
      <c r="O321" s="148"/>
      <c r="P321" s="250"/>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250"/>
      <c r="E322" s="148"/>
      <c r="F322" s="148"/>
      <c r="G322" s="148"/>
      <c r="H322" s="250"/>
      <c r="I322" s="148"/>
      <c r="J322" s="148"/>
      <c r="K322" s="148"/>
      <c r="L322" s="250"/>
      <c r="M322" s="148"/>
      <c r="N322" s="148"/>
      <c r="O322" s="148"/>
      <c r="P322" s="250"/>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250"/>
      <c r="E323" s="148"/>
      <c r="F323" s="148"/>
      <c r="G323" s="148"/>
      <c r="H323" s="250"/>
      <c r="I323" s="148"/>
      <c r="J323" s="148"/>
      <c r="K323" s="148"/>
      <c r="L323" s="250"/>
      <c r="M323" s="148"/>
      <c r="N323" s="148"/>
      <c r="O323" s="148"/>
      <c r="P323" s="250"/>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250"/>
      <c r="E324" s="148"/>
      <c r="F324" s="148"/>
      <c r="G324" s="148"/>
      <c r="H324" s="250"/>
      <c r="I324" s="148"/>
      <c r="J324" s="148"/>
      <c r="K324" s="148"/>
      <c r="L324" s="250"/>
      <c r="M324" s="148"/>
      <c r="N324" s="148"/>
      <c r="O324" s="148"/>
      <c r="P324" s="250"/>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250"/>
      <c r="E325" s="148"/>
      <c r="F325" s="148"/>
      <c r="G325" s="148"/>
      <c r="H325" s="250"/>
      <c r="I325" s="148"/>
      <c r="J325" s="148"/>
      <c r="K325" s="148"/>
      <c r="L325" s="250"/>
      <c r="M325" s="148"/>
      <c r="N325" s="148"/>
      <c r="O325" s="148"/>
      <c r="P325" s="250"/>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250"/>
      <c r="E326" s="148"/>
      <c r="F326" s="148"/>
      <c r="G326" s="148"/>
      <c r="H326" s="250"/>
      <c r="I326" s="148"/>
      <c r="J326" s="148"/>
      <c r="K326" s="148"/>
      <c r="L326" s="250"/>
      <c r="M326" s="148"/>
      <c r="N326" s="148"/>
      <c r="O326" s="148"/>
      <c r="P326" s="250"/>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250"/>
      <c r="E327" s="148"/>
      <c r="F327" s="148"/>
      <c r="G327" s="148"/>
      <c r="H327" s="250"/>
      <c r="I327" s="148"/>
      <c r="J327" s="148"/>
      <c r="K327" s="148"/>
      <c r="L327" s="250"/>
      <c r="M327" s="148"/>
      <c r="N327" s="148"/>
      <c r="O327" s="148"/>
      <c r="P327" s="250"/>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250"/>
      <c r="E328" s="148"/>
      <c r="F328" s="148"/>
      <c r="G328" s="148"/>
      <c r="H328" s="250"/>
      <c r="I328" s="148"/>
      <c r="J328" s="148"/>
      <c r="K328" s="148"/>
      <c r="L328" s="250"/>
      <c r="M328" s="148"/>
      <c r="N328" s="148"/>
      <c r="O328" s="148"/>
      <c r="P328" s="250"/>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250"/>
      <c r="E329" s="148"/>
      <c r="F329" s="148"/>
      <c r="G329" s="148"/>
      <c r="H329" s="250"/>
      <c r="I329" s="148"/>
      <c r="J329" s="148"/>
      <c r="K329" s="148"/>
      <c r="L329" s="250"/>
      <c r="M329" s="148"/>
      <c r="N329" s="148"/>
      <c r="O329" s="148"/>
      <c r="P329" s="250"/>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250"/>
      <c r="E330" s="148"/>
      <c r="F330" s="148"/>
      <c r="G330" s="148"/>
      <c r="H330" s="250"/>
      <c r="I330" s="148"/>
      <c r="J330" s="148"/>
      <c r="K330" s="148"/>
      <c r="L330" s="250"/>
      <c r="M330" s="148"/>
      <c r="N330" s="148"/>
      <c r="O330" s="148"/>
      <c r="P330" s="250"/>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250"/>
      <c r="E331" s="148"/>
      <c r="F331" s="148"/>
      <c r="G331" s="148"/>
      <c r="H331" s="250"/>
      <c r="I331" s="148"/>
      <c r="J331" s="148"/>
      <c r="K331" s="148"/>
      <c r="L331" s="250"/>
      <c r="M331" s="148"/>
      <c r="N331" s="148"/>
      <c r="O331" s="148"/>
      <c r="P331" s="250"/>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250"/>
      <c r="E332" s="148"/>
      <c r="F332" s="148"/>
      <c r="G332" s="148"/>
      <c r="H332" s="250"/>
      <c r="I332" s="148"/>
      <c r="J332" s="148"/>
      <c r="K332" s="148"/>
      <c r="L332" s="250"/>
      <c r="M332" s="148"/>
      <c r="N332" s="148"/>
      <c r="O332" s="148"/>
      <c r="P332" s="250"/>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250"/>
      <c r="E333" s="148"/>
      <c r="F333" s="148"/>
      <c r="G333" s="148"/>
      <c r="H333" s="250"/>
      <c r="I333" s="148"/>
      <c r="J333" s="148"/>
      <c r="K333" s="148"/>
      <c r="L333" s="250"/>
      <c r="M333" s="148"/>
      <c r="N333" s="148"/>
      <c r="O333" s="148"/>
      <c r="P333" s="250"/>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250"/>
      <c r="E334" s="148"/>
      <c r="F334" s="148"/>
      <c r="G334" s="148"/>
      <c r="H334" s="250"/>
      <c r="I334" s="148"/>
      <c r="J334" s="148"/>
      <c r="K334" s="148"/>
      <c r="L334" s="250"/>
      <c r="M334" s="148"/>
      <c r="N334" s="148"/>
      <c r="O334" s="148"/>
      <c r="P334" s="250"/>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250"/>
      <c r="E335" s="148"/>
      <c r="F335" s="148"/>
      <c r="G335" s="148"/>
      <c r="H335" s="250"/>
      <c r="I335" s="148"/>
      <c r="J335" s="148"/>
      <c r="K335" s="148"/>
      <c r="L335" s="250"/>
      <c r="M335" s="148"/>
      <c r="N335" s="148"/>
      <c r="O335" s="148"/>
      <c r="P335" s="250"/>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250"/>
      <c r="E336" s="148"/>
      <c r="F336" s="148"/>
      <c r="G336" s="148"/>
      <c r="H336" s="250"/>
      <c r="I336" s="148"/>
      <c r="J336" s="148"/>
      <c r="K336" s="148"/>
      <c r="L336" s="250"/>
      <c r="M336" s="148"/>
      <c r="N336" s="148"/>
      <c r="O336" s="148"/>
      <c r="P336" s="250"/>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250"/>
      <c r="E337" s="148"/>
      <c r="F337" s="148"/>
      <c r="G337" s="148"/>
      <c r="H337" s="250"/>
      <c r="I337" s="148"/>
      <c r="J337" s="148"/>
      <c r="K337" s="148"/>
      <c r="L337" s="250"/>
      <c r="M337" s="148"/>
      <c r="N337" s="148"/>
      <c r="O337" s="148"/>
      <c r="P337" s="250"/>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250"/>
      <c r="E338" s="148"/>
      <c r="F338" s="148"/>
      <c r="G338" s="148"/>
      <c r="H338" s="250"/>
      <c r="I338" s="148"/>
      <c r="J338" s="148"/>
      <c r="K338" s="148"/>
      <c r="L338" s="250"/>
      <c r="M338" s="148"/>
      <c r="N338" s="148"/>
      <c r="O338" s="148"/>
      <c r="P338" s="250"/>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250"/>
      <c r="E339" s="148"/>
      <c r="F339" s="148"/>
      <c r="G339" s="148"/>
      <c r="H339" s="250"/>
      <c r="I339" s="148"/>
      <c r="J339" s="148"/>
      <c r="K339" s="148"/>
      <c r="L339" s="250"/>
      <c r="M339" s="148"/>
      <c r="N339" s="148"/>
      <c r="O339" s="148"/>
      <c r="P339" s="250"/>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250"/>
      <c r="E340" s="148"/>
      <c r="F340" s="148"/>
      <c r="G340" s="148"/>
      <c r="H340" s="250"/>
      <c r="I340" s="148"/>
      <c r="J340" s="148"/>
      <c r="K340" s="148"/>
      <c r="L340" s="250"/>
      <c r="M340" s="148"/>
      <c r="N340" s="148"/>
      <c r="O340" s="148"/>
      <c r="P340" s="250"/>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250"/>
      <c r="E341" s="148"/>
      <c r="F341" s="148"/>
      <c r="G341" s="148"/>
      <c r="H341" s="250"/>
      <c r="I341" s="148"/>
      <c r="J341" s="148"/>
      <c r="K341" s="148"/>
      <c r="L341" s="250"/>
      <c r="M341" s="148"/>
      <c r="N341" s="148"/>
      <c r="O341" s="148"/>
      <c r="P341" s="250"/>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250"/>
      <c r="E342" s="148"/>
      <c r="F342" s="148"/>
      <c r="G342" s="148"/>
      <c r="H342" s="250"/>
      <c r="I342" s="148"/>
      <c r="J342" s="148"/>
      <c r="K342" s="148"/>
      <c r="L342" s="250"/>
      <c r="M342" s="148"/>
      <c r="N342" s="148"/>
      <c r="O342" s="148"/>
      <c r="P342" s="250"/>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250"/>
      <c r="E343" s="148"/>
      <c r="F343" s="148"/>
      <c r="G343" s="148"/>
      <c r="H343" s="250"/>
      <c r="I343" s="148"/>
      <c r="J343" s="148"/>
      <c r="K343" s="148"/>
      <c r="L343" s="250"/>
      <c r="M343" s="148"/>
      <c r="N343" s="148"/>
      <c r="O343" s="148"/>
      <c r="P343" s="250"/>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250"/>
      <c r="E344" s="148"/>
      <c r="F344" s="148"/>
      <c r="G344" s="148"/>
      <c r="H344" s="250"/>
      <c r="I344" s="148"/>
      <c r="J344" s="148"/>
      <c r="K344" s="148"/>
      <c r="L344" s="250"/>
      <c r="M344" s="148"/>
      <c r="N344" s="148"/>
      <c r="O344" s="148"/>
      <c r="P344" s="250"/>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250"/>
      <c r="E345" s="148"/>
      <c r="F345" s="148"/>
      <c r="G345" s="148"/>
      <c r="H345" s="250"/>
      <c r="I345" s="148"/>
      <c r="J345" s="148"/>
      <c r="K345" s="148"/>
      <c r="L345" s="250"/>
      <c r="M345" s="148"/>
      <c r="N345" s="148"/>
      <c r="O345" s="148"/>
      <c r="P345" s="250"/>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250"/>
      <c r="E346" s="148"/>
      <c r="F346" s="148"/>
      <c r="G346" s="148"/>
      <c r="H346" s="250"/>
      <c r="I346" s="148"/>
      <c r="J346" s="148"/>
      <c r="K346" s="148"/>
      <c r="L346" s="250"/>
      <c r="M346" s="148"/>
      <c r="N346" s="148"/>
      <c r="O346" s="148"/>
      <c r="P346" s="250"/>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250"/>
      <c r="E347" s="148"/>
      <c r="F347" s="148"/>
      <c r="G347" s="148"/>
      <c r="H347" s="250"/>
      <c r="I347" s="148"/>
      <c r="J347" s="148"/>
      <c r="K347" s="148"/>
      <c r="L347" s="250"/>
      <c r="M347" s="148"/>
      <c r="N347" s="148"/>
      <c r="O347" s="148"/>
      <c r="P347" s="250"/>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250"/>
      <c r="E348" s="148"/>
      <c r="F348" s="148"/>
      <c r="G348" s="148"/>
      <c r="H348" s="250"/>
      <c r="I348" s="148"/>
      <c r="J348" s="148"/>
      <c r="K348" s="148"/>
      <c r="L348" s="250"/>
      <c r="M348" s="148"/>
      <c r="N348" s="148"/>
      <c r="O348" s="148"/>
      <c r="P348" s="250"/>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250"/>
      <c r="E349" s="148"/>
      <c r="F349" s="148"/>
      <c r="G349" s="148"/>
      <c r="H349" s="250"/>
      <c r="I349" s="148"/>
      <c r="J349" s="148"/>
      <c r="K349" s="148"/>
      <c r="L349" s="250"/>
      <c r="M349" s="148"/>
      <c r="N349" s="148"/>
      <c r="O349" s="148"/>
      <c r="P349" s="250"/>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250"/>
      <c r="E350" s="148"/>
      <c r="F350" s="148"/>
      <c r="G350" s="148"/>
      <c r="H350" s="250"/>
      <c r="I350" s="148"/>
      <c r="J350" s="148"/>
      <c r="K350" s="148"/>
      <c r="L350" s="250"/>
      <c r="M350" s="148"/>
      <c r="N350" s="148"/>
      <c r="O350" s="148"/>
      <c r="P350" s="250"/>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250"/>
      <c r="E351" s="148"/>
      <c r="F351" s="148"/>
      <c r="G351" s="148"/>
      <c r="H351" s="250"/>
      <c r="I351" s="148"/>
      <c r="J351" s="148"/>
      <c r="K351" s="148"/>
      <c r="L351" s="250"/>
      <c r="M351" s="148"/>
      <c r="N351" s="148"/>
      <c r="O351" s="148"/>
      <c r="P351" s="250"/>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250"/>
      <c r="E352" s="148"/>
      <c r="F352" s="148"/>
      <c r="G352" s="148"/>
      <c r="H352" s="250"/>
      <c r="I352" s="148"/>
      <c r="J352" s="148"/>
      <c r="K352" s="148"/>
      <c r="L352" s="250"/>
      <c r="M352" s="148"/>
      <c r="N352" s="148"/>
      <c r="O352" s="148"/>
      <c r="P352" s="250"/>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250"/>
      <c r="E353" s="148"/>
      <c r="F353" s="148"/>
      <c r="G353" s="148"/>
      <c r="H353" s="250"/>
      <c r="I353" s="148"/>
      <c r="J353" s="148"/>
      <c r="K353" s="148"/>
      <c r="L353" s="250"/>
      <c r="M353" s="148"/>
      <c r="N353" s="148"/>
      <c r="O353" s="148"/>
      <c r="P353" s="250"/>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250"/>
      <c r="E354" s="148"/>
      <c r="F354" s="148"/>
      <c r="G354" s="148"/>
      <c r="H354" s="250"/>
      <c r="I354" s="148"/>
      <c r="J354" s="148"/>
      <c r="K354" s="148"/>
      <c r="L354" s="250"/>
      <c r="M354" s="148"/>
      <c r="N354" s="148"/>
      <c r="O354" s="148"/>
      <c r="P354" s="250"/>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250"/>
      <c r="E355" s="148"/>
      <c r="F355" s="148"/>
      <c r="G355" s="148"/>
      <c r="H355" s="250"/>
      <c r="I355" s="148"/>
      <c r="J355" s="148"/>
      <c r="K355" s="148"/>
      <c r="L355" s="250"/>
      <c r="M355" s="148"/>
      <c r="N355" s="148"/>
      <c r="O355" s="148"/>
      <c r="P355" s="250"/>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250"/>
      <c r="E356" s="148"/>
      <c r="F356" s="148"/>
      <c r="G356" s="148"/>
      <c r="H356" s="250"/>
      <c r="I356" s="148"/>
      <c r="J356" s="148"/>
      <c r="K356" s="148"/>
      <c r="L356" s="250"/>
      <c r="M356" s="148"/>
      <c r="N356" s="148"/>
      <c r="O356" s="148"/>
      <c r="P356" s="250"/>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250"/>
      <c r="E357" s="148"/>
      <c r="F357" s="148"/>
      <c r="G357" s="148"/>
      <c r="H357" s="250"/>
      <c r="I357" s="148"/>
      <c r="J357" s="148"/>
      <c r="K357" s="148"/>
      <c r="L357" s="250"/>
      <c r="M357" s="148"/>
      <c r="N357" s="148"/>
      <c r="O357" s="148"/>
      <c r="P357" s="250"/>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250"/>
      <c r="E358" s="148"/>
      <c r="F358" s="148"/>
      <c r="G358" s="148"/>
      <c r="H358" s="250"/>
      <c r="I358" s="148"/>
      <c r="J358" s="148"/>
      <c r="K358" s="148"/>
      <c r="L358" s="250"/>
      <c r="M358" s="148"/>
      <c r="N358" s="148"/>
      <c r="O358" s="148"/>
      <c r="P358" s="250"/>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250"/>
      <c r="E359" s="148"/>
      <c r="F359" s="148"/>
      <c r="G359" s="148"/>
      <c r="H359" s="250"/>
      <c r="I359" s="148"/>
      <c r="J359" s="148"/>
      <c r="K359" s="148"/>
      <c r="L359" s="250"/>
      <c r="M359" s="148"/>
      <c r="N359" s="148"/>
      <c r="O359" s="148"/>
      <c r="P359" s="250"/>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250"/>
      <c r="E360" s="148"/>
      <c r="F360" s="148"/>
      <c r="G360" s="148"/>
      <c r="H360" s="250"/>
      <c r="I360" s="148"/>
      <c r="J360" s="148"/>
      <c r="K360" s="148"/>
      <c r="L360" s="250"/>
      <c r="M360" s="148"/>
      <c r="N360" s="148"/>
      <c r="O360" s="148"/>
      <c r="P360" s="250"/>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250"/>
      <c r="E361" s="148"/>
      <c r="F361" s="148"/>
      <c r="G361" s="148"/>
      <c r="H361" s="250"/>
      <c r="I361" s="148"/>
      <c r="J361" s="148"/>
      <c r="K361" s="148"/>
      <c r="L361" s="250"/>
      <c r="M361" s="148"/>
      <c r="N361" s="148"/>
      <c r="O361" s="148"/>
      <c r="P361" s="250"/>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250"/>
      <c r="E362" s="148"/>
      <c r="F362" s="148"/>
      <c r="G362" s="148"/>
      <c r="H362" s="250"/>
      <c r="I362" s="148"/>
      <c r="J362" s="148"/>
      <c r="K362" s="148"/>
      <c r="L362" s="250"/>
      <c r="M362" s="148"/>
      <c r="N362" s="148"/>
      <c r="O362" s="148"/>
      <c r="P362" s="250"/>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250"/>
      <c r="E363" s="148"/>
      <c r="F363" s="148"/>
      <c r="G363" s="148"/>
      <c r="H363" s="250"/>
      <c r="I363" s="148"/>
      <c r="J363" s="148"/>
      <c r="K363" s="148"/>
      <c r="L363" s="250"/>
      <c r="M363" s="148"/>
      <c r="N363" s="148"/>
      <c r="O363" s="148"/>
      <c r="P363" s="250"/>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250"/>
      <c r="E364" s="148"/>
      <c r="F364" s="148"/>
      <c r="G364" s="148"/>
      <c r="H364" s="250"/>
      <c r="I364" s="148"/>
      <c r="J364" s="148"/>
      <c r="K364" s="148"/>
      <c r="L364" s="250"/>
      <c r="M364" s="148"/>
      <c r="N364" s="148"/>
      <c r="O364" s="148"/>
      <c r="P364" s="250"/>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250"/>
      <c r="E365" s="148"/>
      <c r="F365" s="148"/>
      <c r="G365" s="148"/>
      <c r="H365" s="250"/>
      <c r="I365" s="148"/>
      <c r="J365" s="148"/>
      <c r="K365" s="148"/>
      <c r="L365" s="250"/>
      <c r="M365" s="148"/>
      <c r="N365" s="148"/>
      <c r="O365" s="148"/>
      <c r="P365" s="250"/>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250"/>
      <c r="E366" s="148"/>
      <c r="F366" s="148"/>
      <c r="G366" s="148"/>
      <c r="H366" s="250"/>
      <c r="I366" s="148"/>
      <c r="J366" s="148"/>
      <c r="K366" s="148"/>
      <c r="L366" s="250"/>
      <c r="M366" s="148"/>
      <c r="N366" s="148"/>
      <c r="O366" s="148"/>
      <c r="P366" s="250"/>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250"/>
      <c r="E367" s="148"/>
      <c r="F367" s="148"/>
      <c r="G367" s="148"/>
      <c r="H367" s="250"/>
      <c r="I367" s="148"/>
      <c r="J367" s="148"/>
      <c r="K367" s="148"/>
      <c r="L367" s="250"/>
      <c r="M367" s="148"/>
      <c r="N367" s="148"/>
      <c r="O367" s="148"/>
      <c r="P367" s="250"/>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250"/>
      <c r="E368" s="148"/>
      <c r="F368" s="148"/>
      <c r="G368" s="148"/>
      <c r="H368" s="250"/>
      <c r="I368" s="148"/>
      <c r="J368" s="148"/>
      <c r="K368" s="148"/>
      <c r="L368" s="250"/>
      <c r="M368" s="148"/>
      <c r="N368" s="148"/>
      <c r="O368" s="148"/>
      <c r="P368" s="250"/>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250"/>
      <c r="E369" s="148"/>
      <c r="F369" s="148"/>
      <c r="G369" s="148"/>
      <c r="H369" s="250"/>
      <c r="I369" s="148"/>
      <c r="J369" s="148"/>
      <c r="K369" s="148"/>
      <c r="L369" s="250"/>
      <c r="M369" s="148"/>
      <c r="N369" s="148"/>
      <c r="O369" s="148"/>
      <c r="P369" s="250"/>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250"/>
      <c r="E370" s="148"/>
      <c r="F370" s="148"/>
      <c r="G370" s="148"/>
      <c r="H370" s="250"/>
      <c r="I370" s="148"/>
      <c r="J370" s="148"/>
      <c r="K370" s="148"/>
      <c r="L370" s="250"/>
      <c r="M370" s="148"/>
      <c r="N370" s="148"/>
      <c r="O370" s="148"/>
      <c r="P370" s="250"/>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250"/>
      <c r="E371" s="148"/>
      <c r="F371" s="148"/>
      <c r="G371" s="148"/>
      <c r="H371" s="250"/>
      <c r="I371" s="148"/>
      <c r="J371" s="148"/>
      <c r="K371" s="148"/>
      <c r="L371" s="250"/>
      <c r="M371" s="148"/>
      <c r="N371" s="148"/>
      <c r="O371" s="148"/>
      <c r="P371" s="250"/>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250"/>
      <c r="E372" s="148"/>
      <c r="F372" s="148"/>
      <c r="G372" s="148"/>
      <c r="H372" s="250"/>
      <c r="I372" s="148"/>
      <c r="J372" s="148"/>
      <c r="K372" s="148"/>
      <c r="L372" s="250"/>
      <c r="M372" s="148"/>
      <c r="N372" s="148"/>
      <c r="O372" s="148"/>
      <c r="P372" s="250"/>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250"/>
      <c r="E373" s="148"/>
      <c r="F373" s="148"/>
      <c r="G373" s="148"/>
      <c r="H373" s="250"/>
      <c r="I373" s="148"/>
      <c r="J373" s="148"/>
      <c r="K373" s="148"/>
      <c r="L373" s="250"/>
      <c r="M373" s="148"/>
      <c r="N373" s="148"/>
      <c r="O373" s="148"/>
      <c r="P373" s="250"/>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250"/>
      <c r="E374" s="148"/>
      <c r="F374" s="148"/>
      <c r="G374" s="148"/>
      <c r="H374" s="250"/>
      <c r="I374" s="148"/>
      <c r="J374" s="148"/>
      <c r="K374" s="148"/>
      <c r="L374" s="250"/>
      <c r="M374" s="148"/>
      <c r="N374" s="148"/>
      <c r="O374" s="148"/>
      <c r="P374" s="250"/>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250"/>
      <c r="E375" s="148"/>
      <c r="F375" s="148"/>
      <c r="G375" s="148"/>
      <c r="H375" s="250"/>
      <c r="I375" s="148"/>
      <c r="J375" s="148"/>
      <c r="K375" s="148"/>
      <c r="L375" s="250"/>
      <c r="M375" s="148"/>
      <c r="N375" s="148"/>
      <c r="O375" s="148"/>
      <c r="P375" s="250"/>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250"/>
      <c r="E376" s="148"/>
      <c r="F376" s="148"/>
      <c r="G376" s="148"/>
      <c r="H376" s="250"/>
      <c r="I376" s="148"/>
      <c r="J376" s="148"/>
      <c r="K376" s="148"/>
      <c r="L376" s="250"/>
      <c r="M376" s="148"/>
      <c r="N376" s="148"/>
      <c r="O376" s="148"/>
      <c r="P376" s="250"/>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250"/>
      <c r="E377" s="148"/>
      <c r="F377" s="148"/>
      <c r="G377" s="148"/>
      <c r="H377" s="250"/>
      <c r="I377" s="148"/>
      <c r="J377" s="148"/>
      <c r="K377" s="148"/>
      <c r="L377" s="250"/>
      <c r="M377" s="148"/>
      <c r="N377" s="148"/>
      <c r="O377" s="148"/>
      <c r="P377" s="250"/>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250"/>
      <c r="E378" s="148"/>
      <c r="F378" s="148"/>
      <c r="G378" s="148"/>
      <c r="H378" s="250"/>
      <c r="I378" s="148"/>
      <c r="J378" s="148"/>
      <c r="K378" s="148"/>
      <c r="L378" s="250"/>
      <c r="M378" s="148"/>
      <c r="N378" s="148"/>
      <c r="O378" s="148"/>
      <c r="P378" s="250"/>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250"/>
      <c r="E379" s="148"/>
      <c r="F379" s="148"/>
      <c r="G379" s="148"/>
      <c r="H379" s="250"/>
      <c r="I379" s="148"/>
      <c r="J379" s="148"/>
      <c r="K379" s="148"/>
      <c r="L379" s="250"/>
      <c r="M379" s="148"/>
      <c r="N379" s="148"/>
      <c r="O379" s="148"/>
      <c r="P379" s="250"/>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250"/>
      <c r="E380" s="148"/>
      <c r="F380" s="148"/>
      <c r="G380" s="148"/>
      <c r="H380" s="250"/>
      <c r="I380" s="148"/>
      <c r="J380" s="148"/>
      <c r="K380" s="148"/>
      <c r="L380" s="250"/>
      <c r="M380" s="148"/>
      <c r="N380" s="148"/>
      <c r="O380" s="148"/>
      <c r="P380" s="250"/>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250"/>
      <c r="E381" s="148"/>
      <c r="F381" s="148"/>
      <c r="G381" s="148"/>
      <c r="H381" s="250"/>
      <c r="I381" s="148"/>
      <c r="J381" s="148"/>
      <c r="K381" s="148"/>
      <c r="L381" s="250"/>
      <c r="M381" s="148"/>
      <c r="N381" s="148"/>
      <c r="O381" s="148"/>
      <c r="P381" s="250"/>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250"/>
      <c r="E382" s="148"/>
      <c r="F382" s="148"/>
      <c r="G382" s="148"/>
      <c r="H382" s="250"/>
      <c r="I382" s="148"/>
      <c r="J382" s="148"/>
      <c r="K382" s="148"/>
      <c r="L382" s="250"/>
      <c r="M382" s="148"/>
      <c r="N382" s="148"/>
      <c r="O382" s="148"/>
      <c r="P382" s="250"/>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250"/>
      <c r="E383" s="148"/>
      <c r="F383" s="148"/>
      <c r="G383" s="148"/>
      <c r="H383" s="250"/>
      <c r="I383" s="148"/>
      <c r="J383" s="148"/>
      <c r="K383" s="148"/>
      <c r="L383" s="250"/>
      <c r="M383" s="148"/>
      <c r="N383" s="148"/>
      <c r="O383" s="148"/>
      <c r="P383" s="250"/>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250"/>
      <c r="E384" s="148"/>
      <c r="F384" s="148"/>
      <c r="G384" s="148"/>
      <c r="H384" s="250"/>
      <c r="I384" s="148"/>
      <c r="J384" s="148"/>
      <c r="K384" s="148"/>
      <c r="L384" s="250"/>
      <c r="M384" s="148"/>
      <c r="N384" s="148"/>
      <c r="O384" s="148"/>
      <c r="P384" s="250"/>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250"/>
      <c r="E385" s="148"/>
      <c r="F385" s="148"/>
      <c r="G385" s="148"/>
      <c r="H385" s="250"/>
      <c r="I385" s="148"/>
      <c r="J385" s="148"/>
      <c r="K385" s="148"/>
      <c r="L385" s="250"/>
      <c r="M385" s="148"/>
      <c r="N385" s="148"/>
      <c r="O385" s="148"/>
      <c r="P385" s="250"/>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250"/>
      <c r="E386" s="148"/>
      <c r="F386" s="148"/>
      <c r="G386" s="148"/>
      <c r="H386" s="250"/>
      <c r="I386" s="148"/>
      <c r="J386" s="148"/>
      <c r="K386" s="148"/>
      <c r="L386" s="250"/>
      <c r="M386" s="148"/>
      <c r="N386" s="148"/>
      <c r="O386" s="148"/>
      <c r="P386" s="250"/>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250"/>
      <c r="E387" s="148"/>
      <c r="F387" s="148"/>
      <c r="G387" s="148"/>
      <c r="H387" s="250"/>
      <c r="I387" s="148"/>
      <c r="J387" s="148"/>
      <c r="K387" s="148"/>
      <c r="L387" s="250"/>
      <c r="M387" s="148"/>
      <c r="N387" s="148"/>
      <c r="O387" s="148"/>
      <c r="P387" s="250"/>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250"/>
      <c r="E388" s="148"/>
      <c r="F388" s="148"/>
      <c r="G388" s="148"/>
      <c r="H388" s="250"/>
      <c r="I388" s="148"/>
      <c r="J388" s="148"/>
      <c r="K388" s="148"/>
      <c r="L388" s="250"/>
      <c r="M388" s="148"/>
      <c r="N388" s="148"/>
      <c r="O388" s="148"/>
      <c r="P388" s="250"/>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250"/>
      <c r="E389" s="148"/>
      <c r="F389" s="148"/>
      <c r="G389" s="148"/>
      <c r="H389" s="250"/>
      <c r="I389" s="148"/>
      <c r="J389" s="148"/>
      <c r="K389" s="148"/>
      <c r="L389" s="250"/>
      <c r="M389" s="148"/>
      <c r="N389" s="148"/>
      <c r="O389" s="148"/>
      <c r="P389" s="250"/>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250"/>
      <c r="E390" s="148"/>
      <c r="F390" s="148"/>
      <c r="G390" s="148"/>
      <c r="H390" s="250"/>
      <c r="I390" s="148"/>
      <c r="J390" s="148"/>
      <c r="K390" s="148"/>
      <c r="L390" s="250"/>
      <c r="M390" s="148"/>
      <c r="N390" s="148"/>
      <c r="O390" s="148"/>
      <c r="P390" s="250"/>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250"/>
      <c r="E391" s="148"/>
      <c r="F391" s="148"/>
      <c r="G391" s="148"/>
      <c r="H391" s="250"/>
      <c r="I391" s="148"/>
      <c r="J391" s="148"/>
      <c r="K391" s="148"/>
      <c r="L391" s="250"/>
      <c r="M391" s="148"/>
      <c r="N391" s="148"/>
      <c r="O391" s="148"/>
      <c r="P391" s="250"/>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250"/>
      <c r="E392" s="148"/>
      <c r="F392" s="148"/>
      <c r="G392" s="148"/>
      <c r="H392" s="250"/>
      <c r="I392" s="148"/>
      <c r="J392" s="148"/>
      <c r="K392" s="148"/>
      <c r="L392" s="250"/>
      <c r="M392" s="148"/>
      <c r="N392" s="148"/>
      <c r="O392" s="148"/>
      <c r="P392" s="250"/>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250"/>
      <c r="E393" s="148"/>
      <c r="F393" s="148"/>
      <c r="G393" s="148"/>
      <c r="H393" s="250"/>
      <c r="I393" s="148"/>
      <c r="J393" s="148"/>
      <c r="K393" s="148"/>
      <c r="L393" s="250"/>
      <c r="M393" s="148"/>
      <c r="N393" s="148"/>
      <c r="O393" s="148"/>
      <c r="P393" s="250"/>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250"/>
      <c r="E394" s="148"/>
      <c r="F394" s="148"/>
      <c r="G394" s="148"/>
      <c r="H394" s="250"/>
      <c r="I394" s="148"/>
      <c r="J394" s="148"/>
      <c r="K394" s="148"/>
      <c r="L394" s="250"/>
      <c r="M394" s="148"/>
      <c r="N394" s="148"/>
      <c r="O394" s="148"/>
      <c r="P394" s="250"/>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250"/>
      <c r="E395" s="148"/>
      <c r="F395" s="148"/>
      <c r="G395" s="148"/>
      <c r="H395" s="250"/>
      <c r="I395" s="148"/>
      <c r="J395" s="148"/>
      <c r="K395" s="148"/>
      <c r="L395" s="250"/>
      <c r="M395" s="148"/>
      <c r="N395" s="148"/>
      <c r="O395" s="148"/>
      <c r="P395" s="250"/>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250"/>
      <c r="E396" s="148"/>
      <c r="F396" s="148"/>
      <c r="G396" s="148"/>
      <c r="H396" s="250"/>
      <c r="I396" s="148"/>
      <c r="J396" s="148"/>
      <c r="K396" s="148"/>
      <c r="L396" s="250"/>
      <c r="M396" s="148"/>
      <c r="N396" s="148"/>
      <c r="O396" s="148"/>
      <c r="P396" s="250"/>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250"/>
      <c r="E397" s="148"/>
      <c r="F397" s="148"/>
      <c r="G397" s="148"/>
      <c r="H397" s="250"/>
      <c r="I397" s="148"/>
      <c r="J397" s="148"/>
      <c r="K397" s="148"/>
      <c r="L397" s="250"/>
      <c r="M397" s="148"/>
      <c r="N397" s="148"/>
      <c r="O397" s="148"/>
      <c r="P397" s="250"/>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250"/>
      <c r="E398" s="148"/>
      <c r="F398" s="148"/>
      <c r="G398" s="148"/>
      <c r="H398" s="250"/>
      <c r="I398" s="148"/>
      <c r="J398" s="148"/>
      <c r="K398" s="148"/>
      <c r="L398" s="250"/>
      <c r="M398" s="148"/>
      <c r="N398" s="148"/>
      <c r="O398" s="148"/>
      <c r="P398" s="250"/>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250"/>
      <c r="E399" s="148"/>
      <c r="F399" s="148"/>
      <c r="G399" s="148"/>
      <c r="H399" s="250"/>
      <c r="I399" s="148"/>
      <c r="J399" s="148"/>
      <c r="K399" s="148"/>
      <c r="L399" s="250"/>
      <c r="M399" s="148"/>
      <c r="N399" s="148"/>
      <c r="O399" s="148"/>
      <c r="P399" s="250"/>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250"/>
      <c r="E400" s="148"/>
      <c r="F400" s="148"/>
      <c r="G400" s="148"/>
      <c r="H400" s="250"/>
      <c r="I400" s="148"/>
      <c r="J400" s="148"/>
      <c r="K400" s="148"/>
      <c r="L400" s="250"/>
      <c r="M400" s="148"/>
      <c r="N400" s="148"/>
      <c r="O400" s="148"/>
      <c r="P400" s="250"/>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250"/>
      <c r="E401" s="148"/>
      <c r="F401" s="148"/>
      <c r="G401" s="148"/>
      <c r="H401" s="250"/>
      <c r="I401" s="148"/>
      <c r="J401" s="148"/>
      <c r="K401" s="148"/>
      <c r="L401" s="250"/>
      <c r="M401" s="148"/>
      <c r="N401" s="148"/>
      <c r="O401" s="148"/>
      <c r="P401" s="250"/>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250"/>
      <c r="E402" s="148"/>
      <c r="F402" s="148"/>
      <c r="G402" s="148"/>
      <c r="H402" s="250"/>
      <c r="I402" s="148"/>
      <c r="J402" s="148"/>
      <c r="K402" s="148"/>
      <c r="L402" s="250"/>
      <c r="M402" s="148"/>
      <c r="N402" s="148"/>
      <c r="O402" s="148"/>
      <c r="P402" s="250"/>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250"/>
      <c r="E403" s="148"/>
      <c r="F403" s="148"/>
      <c r="G403" s="148"/>
      <c r="H403" s="250"/>
      <c r="I403" s="148"/>
      <c r="J403" s="148"/>
      <c r="K403" s="148"/>
      <c r="L403" s="250"/>
      <c r="M403" s="148"/>
      <c r="N403" s="148"/>
      <c r="O403" s="148"/>
      <c r="P403" s="250"/>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250"/>
      <c r="E404" s="148"/>
      <c r="F404" s="148"/>
      <c r="G404" s="148"/>
      <c r="H404" s="250"/>
      <c r="I404" s="148"/>
      <c r="J404" s="148"/>
      <c r="K404" s="148"/>
      <c r="L404" s="250"/>
      <c r="M404" s="148"/>
      <c r="N404" s="148"/>
      <c r="O404" s="148"/>
      <c r="P404" s="250"/>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250"/>
      <c r="E405" s="148"/>
      <c r="F405" s="148"/>
      <c r="G405" s="148"/>
      <c r="H405" s="250"/>
      <c r="I405" s="148"/>
      <c r="J405" s="148"/>
      <c r="K405" s="148"/>
      <c r="L405" s="250"/>
      <c r="M405" s="148"/>
      <c r="N405" s="148"/>
      <c r="O405" s="148"/>
      <c r="P405" s="250"/>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250"/>
      <c r="E406" s="148"/>
      <c r="F406" s="148"/>
      <c r="G406" s="148"/>
      <c r="H406" s="250"/>
      <c r="I406" s="148"/>
      <c r="J406" s="148"/>
      <c r="K406" s="148"/>
      <c r="L406" s="250"/>
      <c r="M406" s="148"/>
      <c r="N406" s="148"/>
      <c r="O406" s="148"/>
      <c r="P406" s="250"/>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250"/>
      <c r="E407" s="148"/>
      <c r="F407" s="148"/>
      <c r="G407" s="148"/>
      <c r="H407" s="250"/>
      <c r="I407" s="148"/>
      <c r="J407" s="148"/>
      <c r="K407" s="148"/>
      <c r="L407" s="250"/>
      <c r="M407" s="148"/>
      <c r="N407" s="148"/>
      <c r="O407" s="148"/>
      <c r="P407" s="250"/>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250"/>
      <c r="E408" s="148"/>
      <c r="F408" s="148"/>
      <c r="G408" s="148"/>
      <c r="H408" s="250"/>
      <c r="I408" s="148"/>
      <c r="J408" s="148"/>
      <c r="K408" s="148"/>
      <c r="L408" s="250"/>
      <c r="M408" s="148"/>
      <c r="N408" s="148"/>
      <c r="O408" s="148"/>
      <c r="P408" s="250"/>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250"/>
      <c r="E409" s="148"/>
      <c r="F409" s="148"/>
      <c r="G409" s="148"/>
      <c r="H409" s="250"/>
      <c r="I409" s="148"/>
      <c r="J409" s="148"/>
      <c r="K409" s="148"/>
      <c r="L409" s="250"/>
      <c r="M409" s="148"/>
      <c r="N409" s="148"/>
      <c r="O409" s="148"/>
      <c r="P409" s="250"/>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250"/>
      <c r="E410" s="148"/>
      <c r="F410" s="148"/>
      <c r="G410" s="148"/>
      <c r="H410" s="250"/>
      <c r="I410" s="148"/>
      <c r="J410" s="148"/>
      <c r="K410" s="148"/>
      <c r="L410" s="250"/>
      <c r="M410" s="148"/>
      <c r="N410" s="148"/>
      <c r="O410" s="148"/>
      <c r="P410" s="250"/>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250"/>
      <c r="E411" s="148"/>
      <c r="F411" s="148"/>
      <c r="G411" s="148"/>
      <c r="H411" s="250"/>
      <c r="I411" s="148"/>
      <c r="J411" s="148"/>
      <c r="K411" s="148"/>
      <c r="L411" s="250"/>
      <c r="M411" s="148"/>
      <c r="N411" s="148"/>
      <c r="O411" s="148"/>
      <c r="P411" s="250"/>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250"/>
      <c r="E412" s="148"/>
      <c r="F412" s="148"/>
      <c r="G412" s="148"/>
      <c r="H412" s="250"/>
      <c r="I412" s="148"/>
      <c r="J412" s="148"/>
      <c r="K412" s="148"/>
      <c r="L412" s="250"/>
      <c r="M412" s="148"/>
      <c r="N412" s="148"/>
      <c r="O412" s="148"/>
      <c r="P412" s="250"/>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250"/>
      <c r="E413" s="148"/>
      <c r="F413" s="148"/>
      <c r="G413" s="148"/>
      <c r="H413" s="250"/>
      <c r="I413" s="148"/>
      <c r="J413" s="148"/>
      <c r="K413" s="148"/>
      <c r="L413" s="250"/>
      <c r="M413" s="148"/>
      <c r="N413" s="148"/>
      <c r="O413" s="148"/>
      <c r="P413" s="250"/>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250"/>
      <c r="E414" s="148"/>
      <c r="F414" s="148"/>
      <c r="G414" s="148"/>
      <c r="H414" s="250"/>
      <c r="I414" s="148"/>
      <c r="J414" s="148"/>
      <c r="K414" s="148"/>
      <c r="L414" s="250"/>
      <c r="M414" s="148"/>
      <c r="N414" s="148"/>
      <c r="O414" s="148"/>
      <c r="P414" s="250"/>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250"/>
      <c r="E415" s="148"/>
      <c r="F415" s="148"/>
      <c r="G415" s="148"/>
      <c r="H415" s="250"/>
      <c r="I415" s="148"/>
      <c r="J415" s="148"/>
      <c r="K415" s="148"/>
      <c r="L415" s="250"/>
      <c r="M415" s="148"/>
      <c r="N415" s="148"/>
      <c r="O415" s="148"/>
      <c r="P415" s="250"/>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250"/>
      <c r="E416" s="148"/>
      <c r="F416" s="148"/>
      <c r="G416" s="148"/>
      <c r="H416" s="250"/>
      <c r="I416" s="148"/>
      <c r="J416" s="148"/>
      <c r="K416" s="148"/>
      <c r="L416" s="250"/>
      <c r="M416" s="148"/>
      <c r="N416" s="148"/>
      <c r="O416" s="148"/>
      <c r="P416" s="250"/>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250"/>
      <c r="E417" s="148"/>
      <c r="F417" s="148"/>
      <c r="G417" s="148"/>
      <c r="H417" s="250"/>
      <c r="I417" s="148"/>
      <c r="J417" s="148"/>
      <c r="K417" s="148"/>
      <c r="L417" s="250"/>
      <c r="M417" s="148"/>
      <c r="N417" s="148"/>
      <c r="O417" s="148"/>
      <c r="P417" s="250"/>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250"/>
      <c r="E418" s="148"/>
      <c r="F418" s="148"/>
      <c r="G418" s="148"/>
      <c r="H418" s="250"/>
      <c r="I418" s="148"/>
      <c r="J418" s="148"/>
      <c r="K418" s="148"/>
      <c r="L418" s="250"/>
      <c r="M418" s="148"/>
      <c r="N418" s="148"/>
      <c r="O418" s="148"/>
      <c r="P418" s="250"/>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250"/>
      <c r="E419" s="148"/>
      <c r="F419" s="148"/>
      <c r="G419" s="148"/>
      <c r="H419" s="250"/>
      <c r="I419" s="148"/>
      <c r="J419" s="148"/>
      <c r="K419" s="148"/>
      <c r="L419" s="250"/>
      <c r="M419" s="148"/>
      <c r="N419" s="148"/>
      <c r="O419" s="148"/>
      <c r="P419" s="250"/>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250"/>
      <c r="E420" s="148"/>
      <c r="F420" s="148"/>
      <c r="G420" s="148"/>
      <c r="H420" s="250"/>
      <c r="I420" s="148"/>
      <c r="J420" s="148"/>
      <c r="K420" s="148"/>
      <c r="L420" s="250"/>
      <c r="M420" s="148"/>
      <c r="N420" s="148"/>
      <c r="O420" s="148"/>
      <c r="P420" s="250"/>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250"/>
      <c r="E421" s="148"/>
      <c r="F421" s="148"/>
      <c r="G421" s="148"/>
      <c r="H421" s="250"/>
      <c r="I421" s="148"/>
      <c r="J421" s="148"/>
      <c r="K421" s="148"/>
      <c r="L421" s="250"/>
      <c r="M421" s="148"/>
      <c r="N421" s="148"/>
      <c r="O421" s="148"/>
      <c r="P421" s="250"/>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250"/>
      <c r="E422" s="148"/>
      <c r="F422" s="148"/>
      <c r="G422" s="148"/>
      <c r="H422" s="250"/>
      <c r="I422" s="148"/>
      <c r="J422" s="148"/>
      <c r="K422" s="148"/>
      <c r="L422" s="250"/>
      <c r="M422" s="148"/>
      <c r="N422" s="148"/>
      <c r="O422" s="148"/>
      <c r="P422" s="250"/>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250"/>
      <c r="E423" s="148"/>
      <c r="F423" s="148"/>
      <c r="G423" s="148"/>
      <c r="H423" s="250"/>
      <c r="I423" s="148"/>
      <c r="J423" s="148"/>
      <c r="K423" s="148"/>
      <c r="L423" s="250"/>
      <c r="M423" s="148"/>
      <c r="N423" s="148"/>
      <c r="O423" s="148"/>
      <c r="P423" s="250"/>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250"/>
      <c r="E424" s="148"/>
      <c r="F424" s="148"/>
      <c r="G424" s="148"/>
      <c r="H424" s="250"/>
      <c r="I424" s="148"/>
      <c r="J424" s="148"/>
      <c r="K424" s="148"/>
      <c r="L424" s="250"/>
      <c r="M424" s="148"/>
      <c r="N424" s="148"/>
      <c r="O424" s="148"/>
      <c r="P424" s="250"/>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250"/>
      <c r="E425" s="148"/>
      <c r="F425" s="148"/>
      <c r="G425" s="148"/>
      <c r="H425" s="250"/>
      <c r="I425" s="148"/>
      <c r="J425" s="148"/>
      <c r="K425" s="148"/>
      <c r="L425" s="250"/>
      <c r="M425" s="148"/>
      <c r="N425" s="148"/>
      <c r="O425" s="148"/>
      <c r="P425" s="250"/>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250"/>
      <c r="E426" s="148"/>
      <c r="F426" s="148"/>
      <c r="G426" s="148"/>
      <c r="H426" s="250"/>
      <c r="I426" s="148"/>
      <c r="J426" s="148"/>
      <c r="K426" s="148"/>
      <c r="L426" s="250"/>
      <c r="M426" s="148"/>
      <c r="N426" s="148"/>
      <c r="O426" s="148"/>
      <c r="P426" s="250"/>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250"/>
      <c r="E427" s="148"/>
      <c r="F427" s="148"/>
      <c r="G427" s="148"/>
      <c r="H427" s="250"/>
      <c r="I427" s="148"/>
      <c r="J427" s="148"/>
      <c r="K427" s="148"/>
      <c r="L427" s="250"/>
      <c r="M427" s="148"/>
      <c r="N427" s="148"/>
      <c r="O427" s="148"/>
      <c r="P427" s="250"/>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250"/>
      <c r="E428" s="148"/>
      <c r="F428" s="148"/>
      <c r="G428" s="148"/>
      <c r="H428" s="250"/>
      <c r="I428" s="148"/>
      <c r="J428" s="148"/>
      <c r="K428" s="148"/>
      <c r="L428" s="250"/>
      <c r="M428" s="148"/>
      <c r="N428" s="148"/>
      <c r="O428" s="148"/>
      <c r="P428" s="250"/>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250"/>
      <c r="E429" s="148"/>
      <c r="F429" s="148"/>
      <c r="G429" s="148"/>
      <c r="H429" s="250"/>
      <c r="I429" s="148"/>
      <c r="J429" s="148"/>
      <c r="K429" s="148"/>
      <c r="L429" s="250"/>
      <c r="M429" s="148"/>
      <c r="N429" s="148"/>
      <c r="O429" s="148"/>
      <c r="P429" s="250"/>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250"/>
      <c r="E430" s="148"/>
      <c r="F430" s="148"/>
      <c r="G430" s="148"/>
      <c r="H430" s="250"/>
      <c r="I430" s="148"/>
      <c r="J430" s="148"/>
      <c r="K430" s="148"/>
      <c r="L430" s="250"/>
      <c r="M430" s="148"/>
      <c r="N430" s="148"/>
      <c r="O430" s="148"/>
      <c r="P430" s="250"/>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250"/>
      <c r="E431" s="148"/>
      <c r="F431" s="148"/>
      <c r="G431" s="148"/>
      <c r="H431" s="250"/>
      <c r="I431" s="148"/>
      <c r="J431" s="148"/>
      <c r="K431" s="148"/>
      <c r="L431" s="250"/>
      <c r="M431" s="148"/>
      <c r="N431" s="148"/>
      <c r="O431" s="148"/>
      <c r="P431" s="250"/>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250"/>
      <c r="E432" s="148"/>
      <c r="F432" s="148"/>
      <c r="G432" s="148"/>
      <c r="H432" s="250"/>
      <c r="I432" s="148"/>
      <c r="J432" s="148"/>
      <c r="K432" s="148"/>
      <c r="L432" s="250"/>
      <c r="M432" s="148"/>
      <c r="N432" s="148"/>
      <c r="O432" s="148"/>
      <c r="P432" s="250"/>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250"/>
      <c r="E433" s="148"/>
      <c r="F433" s="148"/>
      <c r="G433" s="148"/>
      <c r="H433" s="250"/>
      <c r="I433" s="148"/>
      <c r="J433" s="148"/>
      <c r="K433" s="148"/>
      <c r="L433" s="250"/>
      <c r="M433" s="148"/>
      <c r="N433" s="148"/>
      <c r="O433" s="148"/>
      <c r="P433" s="250"/>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250"/>
      <c r="E434" s="148"/>
      <c r="F434" s="148"/>
      <c r="G434" s="148"/>
      <c r="H434" s="250"/>
      <c r="I434" s="148"/>
      <c r="J434" s="148"/>
      <c r="K434" s="148"/>
      <c r="L434" s="250"/>
      <c r="M434" s="148"/>
      <c r="N434" s="148"/>
      <c r="O434" s="148"/>
      <c r="P434" s="250"/>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250"/>
      <c r="E435" s="148"/>
      <c r="F435" s="148"/>
      <c r="G435" s="148"/>
      <c r="H435" s="250"/>
      <c r="I435" s="148"/>
      <c r="J435" s="148"/>
      <c r="K435" s="148"/>
      <c r="L435" s="250"/>
      <c r="M435" s="148"/>
      <c r="N435" s="148"/>
      <c r="O435" s="148"/>
      <c r="P435" s="250"/>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250"/>
      <c r="E436" s="148"/>
      <c r="F436" s="148"/>
      <c r="G436" s="148"/>
      <c r="H436" s="250"/>
      <c r="I436" s="148"/>
      <c r="J436" s="148"/>
      <c r="K436" s="148"/>
      <c r="L436" s="250"/>
      <c r="M436" s="148"/>
      <c r="N436" s="148"/>
      <c r="O436" s="148"/>
      <c r="P436" s="250"/>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250"/>
      <c r="E437" s="148"/>
      <c r="F437" s="148"/>
      <c r="G437" s="148"/>
      <c r="H437" s="250"/>
      <c r="I437" s="148"/>
      <c r="J437" s="148"/>
      <c r="K437" s="148"/>
      <c r="L437" s="250"/>
      <c r="M437" s="148"/>
      <c r="N437" s="148"/>
      <c r="O437" s="148"/>
      <c r="P437" s="250"/>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250"/>
      <c r="E438" s="148"/>
      <c r="F438" s="148"/>
      <c r="G438" s="148"/>
      <c r="H438" s="250"/>
      <c r="I438" s="148"/>
      <c r="J438" s="148"/>
      <c r="K438" s="148"/>
      <c r="L438" s="250"/>
      <c r="M438" s="148"/>
      <c r="N438" s="148"/>
      <c r="O438" s="148"/>
      <c r="P438" s="250"/>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250"/>
      <c r="E439" s="148"/>
      <c r="F439" s="148"/>
      <c r="G439" s="148"/>
      <c r="H439" s="250"/>
      <c r="I439" s="148"/>
      <c r="J439" s="148"/>
      <c r="K439" s="148"/>
      <c r="L439" s="250"/>
      <c r="M439" s="148"/>
      <c r="N439" s="148"/>
      <c r="O439" s="148"/>
      <c r="P439" s="250"/>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250"/>
      <c r="E440" s="148"/>
      <c r="F440" s="148"/>
      <c r="G440" s="148"/>
      <c r="H440" s="250"/>
      <c r="I440" s="148"/>
      <c r="J440" s="148"/>
      <c r="K440" s="148"/>
      <c r="L440" s="250"/>
      <c r="M440" s="148"/>
      <c r="N440" s="148"/>
      <c r="O440" s="148"/>
      <c r="P440" s="250"/>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250"/>
      <c r="E441" s="148"/>
      <c r="F441" s="148"/>
      <c r="G441" s="148"/>
      <c r="H441" s="250"/>
      <c r="I441" s="148"/>
      <c r="J441" s="148"/>
      <c r="K441" s="148"/>
      <c r="L441" s="250"/>
      <c r="M441" s="148"/>
      <c r="N441" s="148"/>
      <c r="O441" s="148"/>
      <c r="P441" s="250"/>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250"/>
      <c r="E442" s="148"/>
      <c r="F442" s="148"/>
      <c r="G442" s="148"/>
      <c r="H442" s="250"/>
      <c r="I442" s="148"/>
      <c r="J442" s="148"/>
      <c r="K442" s="148"/>
      <c r="L442" s="250"/>
      <c r="M442" s="148"/>
      <c r="N442" s="148"/>
      <c r="O442" s="148"/>
      <c r="P442" s="250"/>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250"/>
      <c r="E443" s="148"/>
      <c r="F443" s="148"/>
      <c r="G443" s="148"/>
      <c r="H443" s="250"/>
      <c r="I443" s="148"/>
      <c r="J443" s="148"/>
      <c r="K443" s="148"/>
      <c r="L443" s="250"/>
      <c r="M443" s="148"/>
      <c r="N443" s="148"/>
      <c r="O443" s="148"/>
      <c r="P443" s="250"/>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250"/>
      <c r="E444" s="148"/>
      <c r="F444" s="148"/>
      <c r="G444" s="148"/>
      <c r="H444" s="250"/>
      <c r="I444" s="148"/>
      <c r="J444" s="148"/>
      <c r="K444" s="148"/>
      <c r="L444" s="250"/>
      <c r="M444" s="148"/>
      <c r="N444" s="148"/>
      <c r="O444" s="148"/>
      <c r="P444" s="250"/>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250"/>
      <c r="E445" s="148"/>
      <c r="F445" s="148"/>
      <c r="G445" s="148"/>
      <c r="H445" s="250"/>
      <c r="I445" s="148"/>
      <c r="J445" s="148"/>
      <c r="K445" s="148"/>
      <c r="L445" s="250"/>
      <c r="M445" s="148"/>
      <c r="N445" s="148"/>
      <c r="O445" s="148"/>
      <c r="P445" s="250"/>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250"/>
      <c r="E446" s="148"/>
      <c r="F446" s="148"/>
      <c r="G446" s="148"/>
      <c r="H446" s="250"/>
      <c r="I446" s="148"/>
      <c r="J446" s="148"/>
      <c r="K446" s="148"/>
      <c r="L446" s="250"/>
      <c r="M446" s="148"/>
      <c r="N446" s="148"/>
      <c r="O446" s="148"/>
      <c r="P446" s="250"/>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250"/>
      <c r="E447" s="148"/>
      <c r="F447" s="148"/>
      <c r="G447" s="148"/>
      <c r="H447" s="250"/>
      <c r="I447" s="148"/>
      <c r="J447" s="148"/>
      <c r="K447" s="148"/>
      <c r="L447" s="250"/>
      <c r="M447" s="148"/>
      <c r="N447" s="148"/>
      <c r="O447" s="148"/>
      <c r="P447" s="250"/>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250"/>
      <c r="E448" s="148"/>
      <c r="F448" s="148"/>
      <c r="G448" s="148"/>
      <c r="H448" s="250"/>
      <c r="I448" s="148"/>
      <c r="J448" s="148"/>
      <c r="K448" s="148"/>
      <c r="L448" s="250"/>
      <c r="M448" s="148"/>
      <c r="N448" s="148"/>
      <c r="O448" s="148"/>
      <c r="P448" s="250"/>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250"/>
      <c r="E449" s="148"/>
      <c r="F449" s="148"/>
      <c r="G449" s="148"/>
      <c r="H449" s="250"/>
      <c r="I449" s="148"/>
      <c r="J449" s="148"/>
      <c r="K449" s="148"/>
      <c r="L449" s="250"/>
      <c r="M449" s="148"/>
      <c r="N449" s="148"/>
      <c r="O449" s="148"/>
      <c r="P449" s="250"/>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250"/>
      <c r="E450" s="148"/>
      <c r="F450" s="148"/>
      <c r="G450" s="148"/>
      <c r="H450" s="250"/>
      <c r="I450" s="148"/>
      <c r="J450" s="148"/>
      <c r="K450" s="148"/>
      <c r="L450" s="250"/>
      <c r="M450" s="148"/>
      <c r="N450" s="148"/>
      <c r="O450" s="148"/>
      <c r="P450" s="250"/>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250"/>
      <c r="E451" s="148"/>
      <c r="F451" s="148"/>
      <c r="G451" s="148"/>
      <c r="H451" s="250"/>
      <c r="I451" s="148"/>
      <c r="J451" s="148"/>
      <c r="K451" s="148"/>
      <c r="L451" s="250"/>
      <c r="M451" s="148"/>
      <c r="N451" s="148"/>
      <c r="O451" s="148"/>
      <c r="P451" s="250"/>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250"/>
      <c r="E452" s="148"/>
      <c r="F452" s="148"/>
      <c r="G452" s="148"/>
      <c r="H452" s="250"/>
      <c r="I452" s="148"/>
      <c r="J452" s="148"/>
      <c r="K452" s="148"/>
      <c r="L452" s="250"/>
      <c r="M452" s="148"/>
      <c r="N452" s="148"/>
      <c r="O452" s="148"/>
      <c r="P452" s="250"/>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250"/>
      <c r="E453" s="148"/>
      <c r="F453" s="148"/>
      <c r="G453" s="148"/>
      <c r="H453" s="250"/>
      <c r="I453" s="148"/>
      <c r="J453" s="148"/>
      <c r="K453" s="148"/>
      <c r="L453" s="250"/>
      <c r="M453" s="148"/>
      <c r="N453" s="148"/>
      <c r="O453" s="148"/>
      <c r="P453" s="250"/>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250"/>
      <c r="E454" s="148"/>
      <c r="F454" s="148"/>
      <c r="G454" s="148"/>
      <c r="H454" s="250"/>
      <c r="I454" s="148"/>
      <c r="J454" s="148"/>
      <c r="K454" s="148"/>
      <c r="L454" s="250"/>
      <c r="M454" s="148"/>
      <c r="N454" s="148"/>
      <c r="O454" s="148"/>
      <c r="P454" s="250"/>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250"/>
      <c r="E455" s="148"/>
      <c r="F455" s="148"/>
      <c r="G455" s="148"/>
      <c r="H455" s="250"/>
      <c r="I455" s="148"/>
      <c r="J455" s="148"/>
      <c r="K455" s="148"/>
      <c r="L455" s="250"/>
      <c r="M455" s="148"/>
      <c r="N455" s="148"/>
      <c r="O455" s="148"/>
      <c r="P455" s="250"/>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250"/>
      <c r="E456" s="148"/>
      <c r="F456" s="148"/>
      <c r="G456" s="148"/>
      <c r="H456" s="250"/>
      <c r="I456" s="148"/>
      <c r="J456" s="148"/>
      <c r="K456" s="148"/>
      <c r="L456" s="250"/>
      <c r="M456" s="148"/>
      <c r="N456" s="148"/>
      <c r="O456" s="148"/>
      <c r="P456" s="250"/>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250"/>
      <c r="E457" s="148"/>
      <c r="F457" s="148"/>
      <c r="G457" s="148"/>
      <c r="H457" s="250"/>
      <c r="I457" s="148"/>
      <c r="J457" s="148"/>
      <c r="K457" s="148"/>
      <c r="L457" s="250"/>
      <c r="M457" s="148"/>
      <c r="N457" s="148"/>
      <c r="O457" s="148"/>
      <c r="P457" s="250"/>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250"/>
      <c r="E458" s="148"/>
      <c r="F458" s="148"/>
      <c r="G458" s="148"/>
      <c r="H458" s="250"/>
      <c r="I458" s="148"/>
      <c r="J458" s="148"/>
      <c r="K458" s="148"/>
      <c r="L458" s="250"/>
      <c r="M458" s="148"/>
      <c r="N458" s="148"/>
      <c r="O458" s="148"/>
      <c r="P458" s="250"/>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250"/>
      <c r="E459" s="148"/>
      <c r="F459" s="148"/>
      <c r="G459" s="148"/>
      <c r="H459" s="250"/>
      <c r="I459" s="148"/>
      <c r="J459" s="148"/>
      <c r="K459" s="148"/>
      <c r="L459" s="250"/>
      <c r="M459" s="148"/>
      <c r="N459" s="148"/>
      <c r="O459" s="148"/>
      <c r="P459" s="250"/>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250"/>
      <c r="E460" s="148"/>
      <c r="F460" s="148"/>
      <c r="G460" s="148"/>
      <c r="H460" s="250"/>
      <c r="I460" s="148"/>
      <c r="J460" s="148"/>
      <c r="K460" s="148"/>
      <c r="L460" s="250"/>
      <c r="M460" s="148"/>
      <c r="N460" s="148"/>
      <c r="O460" s="148"/>
      <c r="P460" s="250"/>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250"/>
      <c r="E461" s="148"/>
      <c r="F461" s="148"/>
      <c r="G461" s="148"/>
      <c r="H461" s="250"/>
      <c r="I461" s="148"/>
      <c r="J461" s="148"/>
      <c r="K461" s="148"/>
      <c r="L461" s="250"/>
      <c r="M461" s="148"/>
      <c r="N461" s="148"/>
      <c r="O461" s="148"/>
      <c r="P461" s="250"/>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250"/>
      <c r="E462" s="148"/>
      <c r="F462" s="148"/>
      <c r="G462" s="148"/>
      <c r="H462" s="250"/>
      <c r="I462" s="148"/>
      <c r="J462" s="148"/>
      <c r="K462" s="148"/>
      <c r="L462" s="250"/>
      <c r="M462" s="148"/>
      <c r="N462" s="148"/>
      <c r="O462" s="148"/>
      <c r="P462" s="250"/>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250"/>
      <c r="E463" s="148"/>
      <c r="F463" s="148"/>
      <c r="G463" s="148"/>
      <c r="H463" s="250"/>
      <c r="I463" s="148"/>
      <c r="J463" s="148"/>
      <c r="K463" s="148"/>
      <c r="L463" s="250"/>
      <c r="M463" s="148"/>
      <c r="N463" s="148"/>
      <c r="O463" s="148"/>
      <c r="P463" s="250"/>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250"/>
      <c r="E464" s="148"/>
      <c r="F464" s="148"/>
      <c r="G464" s="148"/>
      <c r="H464" s="250"/>
      <c r="I464" s="148"/>
      <c r="J464" s="148"/>
      <c r="K464" s="148"/>
      <c r="L464" s="250"/>
      <c r="M464" s="148"/>
      <c r="N464" s="148"/>
      <c r="O464" s="148"/>
      <c r="P464" s="250"/>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250"/>
      <c r="E465" s="148"/>
      <c r="F465" s="148"/>
      <c r="G465" s="148"/>
      <c r="H465" s="250"/>
      <c r="I465" s="148"/>
      <c r="J465" s="148"/>
      <c r="K465" s="148"/>
      <c r="L465" s="250"/>
      <c r="M465" s="148"/>
      <c r="N465" s="148"/>
      <c r="O465" s="148"/>
      <c r="P465" s="250"/>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250"/>
      <c r="E466" s="148"/>
      <c r="F466" s="148"/>
      <c r="G466" s="148"/>
      <c r="H466" s="250"/>
      <c r="I466" s="148"/>
      <c r="J466" s="148"/>
      <c r="K466" s="148"/>
      <c r="L466" s="250"/>
      <c r="M466" s="148"/>
      <c r="N466" s="148"/>
      <c r="O466" s="148"/>
      <c r="P466" s="250"/>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250"/>
      <c r="E467" s="148"/>
      <c r="F467" s="148"/>
      <c r="G467" s="148"/>
      <c r="H467" s="250"/>
      <c r="I467" s="148"/>
      <c r="J467" s="148"/>
      <c r="K467" s="148"/>
      <c r="L467" s="250"/>
      <c r="M467" s="148"/>
      <c r="N467" s="148"/>
      <c r="O467" s="148"/>
      <c r="P467" s="250"/>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250"/>
      <c r="E468" s="148"/>
      <c r="F468" s="148"/>
      <c r="G468" s="148"/>
      <c r="H468" s="250"/>
      <c r="I468" s="148"/>
      <c r="J468" s="148"/>
      <c r="K468" s="148"/>
      <c r="L468" s="250"/>
      <c r="M468" s="148"/>
      <c r="N468" s="148"/>
      <c r="O468" s="148"/>
      <c r="P468" s="250"/>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250"/>
      <c r="E469" s="148"/>
      <c r="F469" s="148"/>
      <c r="G469" s="148"/>
      <c r="H469" s="250"/>
      <c r="I469" s="148"/>
      <c r="J469" s="148"/>
      <c r="K469" s="148"/>
      <c r="L469" s="250"/>
      <c r="M469" s="148"/>
      <c r="N469" s="148"/>
      <c r="O469" s="148"/>
      <c r="P469" s="250"/>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250"/>
      <c r="E470" s="148"/>
      <c r="F470" s="148"/>
      <c r="G470" s="148"/>
      <c r="H470" s="250"/>
      <c r="I470" s="148"/>
      <c r="J470" s="148"/>
      <c r="K470" s="148"/>
      <c r="L470" s="250"/>
      <c r="M470" s="148"/>
      <c r="N470" s="148"/>
      <c r="O470" s="148"/>
      <c r="P470" s="250"/>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250"/>
      <c r="E471" s="148"/>
      <c r="F471" s="148"/>
      <c r="G471" s="148"/>
      <c r="H471" s="250"/>
      <c r="I471" s="148"/>
      <c r="J471" s="148"/>
      <c r="K471" s="148"/>
      <c r="L471" s="250"/>
      <c r="M471" s="148"/>
      <c r="N471" s="148"/>
      <c r="O471" s="148"/>
      <c r="P471" s="250"/>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250"/>
      <c r="E472" s="148"/>
      <c r="F472" s="148"/>
      <c r="G472" s="148"/>
      <c r="H472" s="250"/>
      <c r="I472" s="148"/>
      <c r="J472" s="148"/>
      <c r="K472" s="148"/>
      <c r="L472" s="250"/>
      <c r="M472" s="148"/>
      <c r="N472" s="148"/>
      <c r="O472" s="148"/>
      <c r="P472" s="250"/>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250"/>
      <c r="E473" s="148"/>
      <c r="F473" s="148"/>
      <c r="G473" s="148"/>
      <c r="H473" s="250"/>
      <c r="I473" s="148"/>
      <c r="J473" s="148"/>
      <c r="K473" s="148"/>
      <c r="L473" s="250"/>
      <c r="M473" s="148"/>
      <c r="N473" s="148"/>
      <c r="O473" s="148"/>
      <c r="P473" s="250"/>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250"/>
      <c r="E474" s="148"/>
      <c r="F474" s="148"/>
      <c r="G474" s="148"/>
      <c r="H474" s="250"/>
      <c r="I474" s="148"/>
      <c r="J474" s="148"/>
      <c r="K474" s="148"/>
      <c r="L474" s="250"/>
      <c r="M474" s="148"/>
      <c r="N474" s="148"/>
      <c r="O474" s="148"/>
      <c r="P474" s="250"/>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250"/>
      <c r="E475" s="148"/>
      <c r="F475" s="148"/>
      <c r="G475" s="148"/>
      <c r="H475" s="250"/>
      <c r="I475" s="148"/>
      <c r="J475" s="148"/>
      <c r="K475" s="148"/>
      <c r="L475" s="250"/>
      <c r="M475" s="148"/>
      <c r="N475" s="148"/>
      <c r="O475" s="148"/>
      <c r="P475" s="250"/>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250"/>
      <c r="E476" s="148"/>
      <c r="F476" s="148"/>
      <c r="G476" s="148"/>
      <c r="H476" s="250"/>
      <c r="I476" s="148"/>
      <c r="J476" s="148"/>
      <c r="K476" s="148"/>
      <c r="L476" s="250"/>
      <c r="M476" s="148"/>
      <c r="N476" s="148"/>
      <c r="O476" s="148"/>
      <c r="P476" s="250"/>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250"/>
      <c r="E477" s="148"/>
      <c r="F477" s="148"/>
      <c r="G477" s="148"/>
      <c r="H477" s="250"/>
      <c r="I477" s="148"/>
      <c r="J477" s="148"/>
      <c r="K477" s="148"/>
      <c r="L477" s="250"/>
      <c r="M477" s="148"/>
      <c r="N477" s="148"/>
      <c r="O477" s="148"/>
      <c r="P477" s="250"/>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250"/>
      <c r="E478" s="148"/>
      <c r="F478" s="148"/>
      <c r="G478" s="148"/>
      <c r="H478" s="250"/>
      <c r="I478" s="148"/>
      <c r="J478" s="148"/>
      <c r="K478" s="148"/>
      <c r="L478" s="250"/>
      <c r="M478" s="148"/>
      <c r="N478" s="148"/>
      <c r="O478" s="148"/>
      <c r="P478" s="250"/>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250"/>
      <c r="E479" s="148"/>
      <c r="F479" s="148"/>
      <c r="G479" s="148"/>
      <c r="H479" s="250"/>
      <c r="I479" s="148"/>
      <c r="J479" s="148"/>
      <c r="K479" s="148"/>
      <c r="L479" s="250"/>
      <c r="M479" s="148"/>
      <c r="N479" s="148"/>
      <c r="O479" s="148"/>
      <c r="P479" s="250"/>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250"/>
      <c r="E480" s="148"/>
      <c r="F480" s="148"/>
      <c r="G480" s="148"/>
      <c r="H480" s="250"/>
      <c r="I480" s="148"/>
      <c r="J480" s="148"/>
      <c r="K480" s="148"/>
      <c r="L480" s="250"/>
      <c r="M480" s="148"/>
      <c r="N480" s="148"/>
      <c r="O480" s="148"/>
      <c r="P480" s="250"/>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250"/>
      <c r="E481" s="148"/>
      <c r="F481" s="148"/>
      <c r="G481" s="148"/>
      <c r="H481" s="250"/>
      <c r="I481" s="148"/>
      <c r="J481" s="148"/>
      <c r="K481" s="148"/>
      <c r="L481" s="250"/>
      <c r="M481" s="148"/>
      <c r="N481" s="148"/>
      <c r="O481" s="148"/>
      <c r="P481" s="250"/>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250"/>
      <c r="E482" s="148"/>
      <c r="F482" s="148"/>
      <c r="G482" s="148"/>
      <c r="H482" s="250"/>
      <c r="I482" s="148"/>
      <c r="J482" s="148"/>
      <c r="K482" s="148"/>
      <c r="L482" s="250"/>
      <c r="M482" s="148"/>
      <c r="N482" s="148"/>
      <c r="O482" s="148"/>
      <c r="P482" s="250"/>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250"/>
      <c r="E483" s="148"/>
      <c r="F483" s="148"/>
      <c r="G483" s="148"/>
      <c r="H483" s="250"/>
      <c r="I483" s="148"/>
      <c r="J483" s="148"/>
      <c r="K483" s="148"/>
      <c r="L483" s="250"/>
      <c r="M483" s="148"/>
      <c r="N483" s="148"/>
      <c r="O483" s="148"/>
      <c r="P483" s="250"/>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250"/>
      <c r="E484" s="148"/>
      <c r="F484" s="148"/>
      <c r="G484" s="148"/>
      <c r="H484" s="250"/>
      <c r="I484" s="148"/>
      <c r="J484" s="148"/>
      <c r="K484" s="148"/>
      <c r="L484" s="250"/>
      <c r="M484" s="148"/>
      <c r="N484" s="148"/>
      <c r="O484" s="148"/>
      <c r="P484" s="250"/>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250"/>
      <c r="E485" s="148"/>
      <c r="F485" s="148"/>
      <c r="G485" s="148"/>
      <c r="H485" s="250"/>
      <c r="I485" s="148"/>
      <c r="J485" s="148"/>
      <c r="K485" s="148"/>
      <c r="L485" s="250"/>
      <c r="M485" s="148"/>
      <c r="N485" s="148"/>
      <c r="O485" s="148"/>
      <c r="P485" s="250"/>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250"/>
      <c r="E486" s="148"/>
      <c r="F486" s="148"/>
      <c r="G486" s="148"/>
      <c r="H486" s="250"/>
      <c r="I486" s="148"/>
      <c r="J486" s="148"/>
      <c r="K486" s="148"/>
      <c r="L486" s="250"/>
      <c r="M486" s="148"/>
      <c r="N486" s="148"/>
      <c r="O486" s="148"/>
      <c r="P486" s="250"/>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250"/>
      <c r="E487" s="148"/>
      <c r="F487" s="148"/>
      <c r="G487" s="148"/>
      <c r="H487" s="250"/>
      <c r="I487" s="148"/>
      <c r="J487" s="148"/>
      <c r="K487" s="148"/>
      <c r="L487" s="250"/>
      <c r="M487" s="148"/>
      <c r="N487" s="148"/>
      <c r="O487" s="148"/>
      <c r="P487" s="250"/>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250"/>
      <c r="E488" s="148"/>
      <c r="F488" s="148"/>
      <c r="G488" s="148"/>
      <c r="H488" s="250"/>
      <c r="I488" s="148"/>
      <c r="J488" s="148"/>
      <c r="K488" s="148"/>
      <c r="L488" s="250"/>
      <c r="M488" s="148"/>
      <c r="N488" s="148"/>
      <c r="O488" s="148"/>
      <c r="P488" s="250"/>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250"/>
      <c r="E489" s="148"/>
      <c r="F489" s="148"/>
      <c r="G489" s="148"/>
      <c r="H489" s="250"/>
      <c r="I489" s="148"/>
      <c r="J489" s="148"/>
      <c r="K489" s="148"/>
      <c r="L489" s="250"/>
      <c r="M489" s="148"/>
      <c r="N489" s="148"/>
      <c r="O489" s="148"/>
      <c r="P489" s="250"/>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250"/>
      <c r="E490" s="148"/>
      <c r="F490" s="148"/>
      <c r="G490" s="148"/>
      <c r="H490" s="250"/>
      <c r="I490" s="148"/>
      <c r="J490" s="148"/>
      <c r="K490" s="148"/>
      <c r="L490" s="250"/>
      <c r="M490" s="148"/>
      <c r="N490" s="148"/>
      <c r="O490" s="148"/>
      <c r="P490" s="250"/>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250"/>
      <c r="E491" s="148"/>
      <c r="F491" s="148"/>
      <c r="G491" s="148"/>
      <c r="H491" s="250"/>
      <c r="I491" s="148"/>
      <c r="J491" s="148"/>
      <c r="K491" s="148"/>
      <c r="L491" s="250"/>
      <c r="M491" s="148"/>
      <c r="N491" s="148"/>
      <c r="O491" s="148"/>
      <c r="P491" s="250"/>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250"/>
      <c r="E492" s="148"/>
      <c r="F492" s="148"/>
      <c r="G492" s="148"/>
      <c r="H492" s="250"/>
      <c r="I492" s="148"/>
      <c r="J492" s="148"/>
      <c r="K492" s="148"/>
      <c r="L492" s="250"/>
      <c r="M492" s="148"/>
      <c r="N492" s="148"/>
      <c r="O492" s="148"/>
      <c r="P492" s="250"/>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250"/>
      <c r="E493" s="148"/>
      <c r="F493" s="148"/>
      <c r="G493" s="148"/>
      <c r="H493" s="250"/>
      <c r="I493" s="148"/>
      <c r="J493" s="148"/>
      <c r="K493" s="148"/>
      <c r="L493" s="250"/>
      <c r="M493" s="148"/>
      <c r="N493" s="148"/>
      <c r="O493" s="148"/>
      <c r="P493" s="250"/>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250"/>
      <c r="E494" s="148"/>
      <c r="F494" s="148"/>
      <c r="G494" s="148"/>
      <c r="H494" s="250"/>
      <c r="I494" s="148"/>
      <c r="J494" s="148"/>
      <c r="K494" s="148"/>
      <c r="L494" s="250"/>
      <c r="M494" s="148"/>
      <c r="N494" s="148"/>
      <c r="O494" s="148"/>
      <c r="P494" s="250"/>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250"/>
      <c r="E495" s="148"/>
      <c r="F495" s="148"/>
      <c r="G495" s="148"/>
      <c r="H495" s="250"/>
      <c r="I495" s="148"/>
      <c r="J495" s="148"/>
      <c r="K495" s="148"/>
      <c r="L495" s="250"/>
      <c r="M495" s="148"/>
      <c r="N495" s="148"/>
      <c r="O495" s="148"/>
      <c r="P495" s="250"/>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250"/>
      <c r="E496" s="148"/>
      <c r="F496" s="148"/>
      <c r="G496" s="148"/>
      <c r="H496" s="250"/>
      <c r="I496" s="148"/>
      <c r="J496" s="148"/>
      <c r="K496" s="148"/>
      <c r="L496" s="250"/>
      <c r="M496" s="148"/>
      <c r="N496" s="148"/>
      <c r="O496" s="148"/>
      <c r="P496" s="250"/>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250"/>
      <c r="E497" s="148"/>
      <c r="F497" s="148"/>
      <c r="G497" s="148"/>
      <c r="H497" s="250"/>
      <c r="I497" s="148"/>
      <c r="J497" s="148"/>
      <c r="K497" s="148"/>
      <c r="L497" s="250"/>
      <c r="M497" s="148"/>
      <c r="N497" s="148"/>
      <c r="O497" s="148"/>
      <c r="P497" s="250"/>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250"/>
      <c r="E498" s="148"/>
      <c r="F498" s="148"/>
      <c r="G498" s="148"/>
      <c r="H498" s="250"/>
      <c r="I498" s="148"/>
      <c r="J498" s="148"/>
      <c r="K498" s="148"/>
      <c r="L498" s="250"/>
      <c r="M498" s="148"/>
      <c r="N498" s="148"/>
      <c r="O498" s="148"/>
      <c r="P498" s="250"/>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250"/>
      <c r="E499" s="148"/>
      <c r="F499" s="148"/>
      <c r="G499" s="148"/>
      <c r="H499" s="250"/>
      <c r="I499" s="148"/>
      <c r="J499" s="148"/>
      <c r="K499" s="148"/>
      <c r="L499" s="250"/>
      <c r="M499" s="148"/>
      <c r="N499" s="148"/>
      <c r="O499" s="148"/>
      <c r="P499" s="250"/>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250"/>
      <c r="E500" s="148"/>
      <c r="F500" s="148"/>
      <c r="G500" s="148"/>
      <c r="H500" s="250"/>
      <c r="I500" s="148"/>
      <c r="J500" s="148"/>
      <c r="K500" s="148"/>
      <c r="L500" s="250"/>
      <c r="M500" s="148"/>
      <c r="N500" s="148"/>
      <c r="O500" s="148"/>
      <c r="P500" s="250"/>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250"/>
      <c r="E501" s="148"/>
      <c r="F501" s="148"/>
      <c r="G501" s="148"/>
      <c r="H501" s="250"/>
      <c r="I501" s="148"/>
      <c r="J501" s="148"/>
      <c r="K501" s="148"/>
      <c r="L501" s="250"/>
      <c r="M501" s="148"/>
      <c r="N501" s="148"/>
      <c r="O501" s="148"/>
      <c r="P501" s="250"/>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250"/>
      <c r="E502" s="148"/>
      <c r="F502" s="148"/>
      <c r="G502" s="148"/>
      <c r="H502" s="250"/>
      <c r="I502" s="148"/>
      <c r="J502" s="148"/>
      <c r="K502" s="148"/>
      <c r="L502" s="250"/>
      <c r="M502" s="148"/>
      <c r="N502" s="148"/>
      <c r="O502" s="148"/>
      <c r="P502" s="250"/>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250"/>
      <c r="E503" s="148"/>
      <c r="F503" s="148"/>
      <c r="G503" s="148"/>
      <c r="H503" s="250"/>
      <c r="I503" s="148"/>
      <c r="J503" s="148"/>
      <c r="K503" s="148"/>
      <c r="L503" s="250"/>
      <c r="M503" s="148"/>
      <c r="N503" s="148"/>
      <c r="O503" s="148"/>
      <c r="P503" s="250"/>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250"/>
      <c r="E504" s="148"/>
      <c r="F504" s="148"/>
      <c r="G504" s="148"/>
      <c r="H504" s="250"/>
      <c r="I504" s="148"/>
      <c r="J504" s="148"/>
      <c r="K504" s="148"/>
      <c r="L504" s="250"/>
      <c r="M504" s="148"/>
      <c r="N504" s="148"/>
      <c r="O504" s="148"/>
      <c r="P504" s="250"/>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250"/>
      <c r="E505" s="148"/>
      <c r="F505" s="148"/>
      <c r="G505" s="148"/>
      <c r="H505" s="250"/>
      <c r="I505" s="148"/>
      <c r="J505" s="148"/>
      <c r="K505" s="148"/>
      <c r="L505" s="250"/>
      <c r="M505" s="148"/>
      <c r="N505" s="148"/>
      <c r="O505" s="148"/>
      <c r="P505" s="250"/>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250"/>
      <c r="E506" s="148"/>
      <c r="F506" s="148"/>
      <c r="G506" s="148"/>
      <c r="H506" s="250"/>
      <c r="I506" s="148"/>
      <c r="J506" s="148"/>
      <c r="K506" s="148"/>
      <c r="L506" s="250"/>
      <c r="M506" s="148"/>
      <c r="N506" s="148"/>
      <c r="O506" s="148"/>
      <c r="P506" s="250"/>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250"/>
      <c r="E507" s="148"/>
      <c r="F507" s="148"/>
      <c r="G507" s="148"/>
      <c r="H507" s="250"/>
      <c r="I507" s="148"/>
      <c r="J507" s="148"/>
      <c r="K507" s="148"/>
      <c r="L507" s="250"/>
      <c r="M507" s="148"/>
      <c r="N507" s="148"/>
      <c r="O507" s="148"/>
      <c r="P507" s="250"/>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250"/>
      <c r="E508" s="148"/>
      <c r="F508" s="148"/>
      <c r="G508" s="148"/>
      <c r="H508" s="250"/>
      <c r="I508" s="148"/>
      <c r="J508" s="148"/>
      <c r="K508" s="148"/>
      <c r="L508" s="250"/>
      <c r="M508" s="148"/>
      <c r="N508" s="148"/>
      <c r="O508" s="148"/>
      <c r="P508" s="250"/>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250"/>
      <c r="E509" s="148"/>
      <c r="F509" s="148"/>
      <c r="G509" s="148"/>
      <c r="H509" s="250"/>
      <c r="I509" s="148"/>
      <c r="J509" s="148"/>
      <c r="K509" s="148"/>
      <c r="L509" s="250"/>
      <c r="M509" s="148"/>
      <c r="N509" s="148"/>
      <c r="O509" s="148"/>
      <c r="P509" s="250"/>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250"/>
      <c r="E510" s="148"/>
      <c r="F510" s="148"/>
      <c r="G510" s="148"/>
      <c r="H510" s="250"/>
      <c r="I510" s="148"/>
      <c r="J510" s="148"/>
      <c r="K510" s="148"/>
      <c r="L510" s="250"/>
      <c r="M510" s="148"/>
      <c r="N510" s="148"/>
      <c r="O510" s="148"/>
      <c r="P510" s="250"/>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250"/>
      <c r="E511" s="148"/>
      <c r="F511" s="148"/>
      <c r="G511" s="148"/>
      <c r="H511" s="250"/>
      <c r="I511" s="148"/>
      <c r="J511" s="148"/>
      <c r="K511" s="148"/>
      <c r="L511" s="250"/>
      <c r="M511" s="148"/>
      <c r="N511" s="148"/>
      <c r="O511" s="148"/>
      <c r="P511" s="250"/>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250"/>
      <c r="E512" s="148"/>
      <c r="F512" s="148"/>
      <c r="G512" s="148"/>
      <c r="H512" s="250"/>
      <c r="I512" s="148"/>
      <c r="J512" s="148"/>
      <c r="K512" s="148"/>
      <c r="L512" s="250"/>
      <c r="M512" s="148"/>
      <c r="N512" s="148"/>
      <c r="O512" s="148"/>
      <c r="P512" s="250"/>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250"/>
      <c r="E513" s="148"/>
      <c r="F513" s="148"/>
      <c r="G513" s="148"/>
      <c r="H513" s="250"/>
      <c r="I513" s="148"/>
      <c r="J513" s="148"/>
      <c r="K513" s="148"/>
      <c r="L513" s="250"/>
      <c r="M513" s="148"/>
      <c r="N513" s="148"/>
      <c r="O513" s="148"/>
      <c r="P513" s="250"/>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250"/>
      <c r="E514" s="148"/>
      <c r="F514" s="148"/>
      <c r="G514" s="148"/>
      <c r="H514" s="250"/>
      <c r="I514" s="148"/>
      <c r="J514" s="148"/>
      <c r="K514" s="148"/>
      <c r="L514" s="250"/>
      <c r="M514" s="148"/>
      <c r="N514" s="148"/>
      <c r="O514" s="148"/>
      <c r="P514" s="250"/>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250"/>
      <c r="E515" s="148"/>
      <c r="F515" s="148"/>
      <c r="G515" s="148"/>
      <c r="H515" s="250"/>
      <c r="I515" s="148"/>
      <c r="J515" s="148"/>
      <c r="K515" s="148"/>
      <c r="L515" s="250"/>
      <c r="M515" s="148"/>
      <c r="N515" s="148"/>
      <c r="O515" s="148"/>
      <c r="P515" s="250"/>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250"/>
      <c r="E516" s="148"/>
      <c r="F516" s="148"/>
      <c r="G516" s="148"/>
      <c r="H516" s="250"/>
      <c r="I516" s="148"/>
      <c r="J516" s="148"/>
      <c r="K516" s="148"/>
      <c r="L516" s="250"/>
      <c r="M516" s="148"/>
      <c r="N516" s="148"/>
      <c r="O516" s="148"/>
      <c r="P516" s="250"/>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250"/>
      <c r="E517" s="148"/>
      <c r="F517" s="148"/>
      <c r="G517" s="148"/>
      <c r="H517" s="250"/>
      <c r="I517" s="148"/>
      <c r="J517" s="148"/>
      <c r="K517" s="148"/>
      <c r="L517" s="250"/>
      <c r="M517" s="148"/>
      <c r="N517" s="148"/>
      <c r="O517" s="148"/>
      <c r="P517" s="250"/>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250"/>
      <c r="E518" s="148"/>
      <c r="F518" s="148"/>
      <c r="G518" s="148"/>
      <c r="H518" s="250"/>
      <c r="I518" s="148"/>
      <c r="J518" s="148"/>
      <c r="K518" s="148"/>
      <c r="L518" s="250"/>
      <c r="M518" s="148"/>
      <c r="N518" s="148"/>
      <c r="O518" s="148"/>
      <c r="P518" s="250"/>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250"/>
      <c r="E519" s="148"/>
      <c r="F519" s="148"/>
      <c r="G519" s="148"/>
      <c r="H519" s="250"/>
      <c r="I519" s="148"/>
      <c r="J519" s="148"/>
      <c r="K519" s="148"/>
      <c r="L519" s="250"/>
      <c r="M519" s="148"/>
      <c r="N519" s="148"/>
      <c r="O519" s="148"/>
      <c r="P519" s="250"/>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250"/>
      <c r="E520" s="148"/>
      <c r="F520" s="148"/>
      <c r="G520" s="148"/>
      <c r="H520" s="250"/>
      <c r="I520" s="148"/>
      <c r="J520" s="148"/>
      <c r="K520" s="148"/>
      <c r="L520" s="250"/>
      <c r="M520" s="148"/>
      <c r="N520" s="148"/>
      <c r="O520" s="148"/>
      <c r="P520" s="250"/>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250"/>
      <c r="E521" s="148"/>
      <c r="F521" s="148"/>
      <c r="G521" s="148"/>
      <c r="H521" s="250"/>
      <c r="I521" s="148"/>
      <c r="J521" s="148"/>
      <c r="K521" s="148"/>
      <c r="L521" s="250"/>
      <c r="M521" s="148"/>
      <c r="N521" s="148"/>
      <c r="O521" s="148"/>
      <c r="P521" s="250"/>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250"/>
      <c r="E522" s="148"/>
      <c r="F522" s="148"/>
      <c r="G522" s="148"/>
      <c r="H522" s="250"/>
      <c r="I522" s="148"/>
      <c r="J522" s="148"/>
      <c r="K522" s="148"/>
      <c r="L522" s="250"/>
      <c r="M522" s="148"/>
      <c r="N522" s="148"/>
      <c r="O522" s="148"/>
      <c r="P522" s="250"/>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250"/>
      <c r="E523" s="148"/>
      <c r="F523" s="148"/>
      <c r="G523" s="148"/>
      <c r="H523" s="250"/>
      <c r="I523" s="148"/>
      <c r="J523" s="148"/>
      <c r="K523" s="148"/>
      <c r="L523" s="250"/>
      <c r="M523" s="148"/>
      <c r="N523" s="148"/>
      <c r="O523" s="148"/>
      <c r="P523" s="250"/>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250"/>
      <c r="E524" s="148"/>
      <c r="F524" s="148"/>
      <c r="G524" s="148"/>
      <c r="H524" s="250"/>
      <c r="I524" s="148"/>
      <c r="J524" s="148"/>
      <c r="K524" s="148"/>
      <c r="L524" s="250"/>
      <c r="M524" s="148"/>
      <c r="N524" s="148"/>
      <c r="O524" s="148"/>
      <c r="P524" s="250"/>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250"/>
      <c r="E525" s="148"/>
      <c r="F525" s="148"/>
      <c r="G525" s="148"/>
      <c r="H525" s="250"/>
      <c r="I525" s="148"/>
      <c r="J525" s="148"/>
      <c r="K525" s="148"/>
      <c r="L525" s="250"/>
      <c r="M525" s="148"/>
      <c r="N525" s="148"/>
      <c r="O525" s="148"/>
      <c r="P525" s="250"/>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250"/>
      <c r="E526" s="148"/>
      <c r="F526" s="148"/>
      <c r="G526" s="148"/>
      <c r="H526" s="250"/>
      <c r="I526" s="148"/>
      <c r="J526" s="148"/>
      <c r="K526" s="148"/>
      <c r="L526" s="250"/>
      <c r="M526" s="148"/>
      <c r="N526" s="148"/>
      <c r="O526" s="148"/>
      <c r="P526" s="250"/>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250"/>
      <c r="E527" s="148"/>
      <c r="F527" s="148"/>
      <c r="G527" s="148"/>
      <c r="H527" s="250"/>
      <c r="I527" s="148"/>
      <c r="J527" s="148"/>
      <c r="K527" s="148"/>
      <c r="L527" s="250"/>
      <c r="M527" s="148"/>
      <c r="N527" s="148"/>
      <c r="O527" s="148"/>
      <c r="P527" s="250"/>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250"/>
      <c r="E528" s="148"/>
      <c r="F528" s="148"/>
      <c r="G528" s="148"/>
      <c r="H528" s="250"/>
      <c r="I528" s="148"/>
      <c r="J528" s="148"/>
      <c r="K528" s="148"/>
      <c r="L528" s="250"/>
      <c r="M528" s="148"/>
      <c r="N528" s="148"/>
      <c r="O528" s="148"/>
      <c r="P528" s="250"/>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250"/>
      <c r="E529" s="148"/>
      <c r="F529" s="148"/>
      <c r="G529" s="148"/>
      <c r="H529" s="250"/>
      <c r="I529" s="148"/>
      <c r="J529" s="148"/>
      <c r="K529" s="148"/>
      <c r="L529" s="250"/>
      <c r="M529" s="148"/>
      <c r="N529" s="148"/>
      <c r="O529" s="148"/>
      <c r="P529" s="250"/>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250"/>
      <c r="E530" s="148"/>
      <c r="F530" s="148"/>
      <c r="G530" s="148"/>
      <c r="H530" s="250"/>
      <c r="I530" s="148"/>
      <c r="J530" s="148"/>
      <c r="K530" s="148"/>
      <c r="L530" s="250"/>
      <c r="M530" s="148"/>
      <c r="N530" s="148"/>
      <c r="O530" s="148"/>
      <c r="P530" s="250"/>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250"/>
      <c r="E531" s="148"/>
      <c r="F531" s="148"/>
      <c r="G531" s="148"/>
      <c r="H531" s="250"/>
      <c r="I531" s="148"/>
      <c r="J531" s="148"/>
      <c r="K531" s="148"/>
      <c r="L531" s="250"/>
      <c r="M531" s="148"/>
      <c r="N531" s="148"/>
      <c r="O531" s="148"/>
      <c r="P531" s="250"/>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250"/>
      <c r="E532" s="148"/>
      <c r="F532" s="148"/>
      <c r="G532" s="148"/>
      <c r="H532" s="250"/>
      <c r="I532" s="148"/>
      <c r="J532" s="148"/>
      <c r="K532" s="148"/>
      <c r="L532" s="250"/>
      <c r="M532" s="148"/>
      <c r="N532" s="148"/>
      <c r="O532" s="148"/>
      <c r="P532" s="250"/>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250"/>
      <c r="E533" s="148"/>
      <c r="F533" s="148"/>
      <c r="G533" s="148"/>
      <c r="H533" s="250"/>
      <c r="I533" s="148"/>
      <c r="J533" s="148"/>
      <c r="K533" s="148"/>
      <c r="L533" s="250"/>
      <c r="M533" s="148"/>
      <c r="N533" s="148"/>
      <c r="O533" s="148"/>
      <c r="P533" s="250"/>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250"/>
      <c r="E534" s="148"/>
      <c r="F534" s="148"/>
      <c r="G534" s="148"/>
      <c r="H534" s="250"/>
      <c r="I534" s="148"/>
      <c r="J534" s="148"/>
      <c r="K534" s="148"/>
      <c r="L534" s="250"/>
      <c r="M534" s="148"/>
      <c r="N534" s="148"/>
      <c r="O534" s="148"/>
      <c r="P534" s="250"/>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250"/>
      <c r="E535" s="148"/>
      <c r="F535" s="148"/>
      <c r="G535" s="148"/>
      <c r="H535" s="250"/>
      <c r="I535" s="148"/>
      <c r="J535" s="148"/>
      <c r="K535" s="148"/>
      <c r="L535" s="250"/>
      <c r="M535" s="148"/>
      <c r="N535" s="148"/>
      <c r="O535" s="148"/>
      <c r="P535" s="250"/>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250"/>
      <c r="E536" s="148"/>
      <c r="F536" s="148"/>
      <c r="G536" s="148"/>
      <c r="H536" s="250"/>
      <c r="I536" s="148"/>
      <c r="J536" s="148"/>
      <c r="K536" s="148"/>
      <c r="L536" s="250"/>
      <c r="M536" s="148"/>
      <c r="N536" s="148"/>
      <c r="O536" s="148"/>
      <c r="P536" s="250"/>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250"/>
      <c r="E537" s="148"/>
      <c r="F537" s="148"/>
      <c r="G537" s="148"/>
      <c r="H537" s="250"/>
      <c r="I537" s="148"/>
      <c r="J537" s="148"/>
      <c r="K537" s="148"/>
      <c r="L537" s="250"/>
      <c r="M537" s="148"/>
      <c r="N537" s="148"/>
      <c r="O537" s="148"/>
      <c r="P537" s="250"/>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250"/>
      <c r="E538" s="148"/>
      <c r="F538" s="148"/>
      <c r="G538" s="148"/>
      <c r="H538" s="250"/>
      <c r="I538" s="148"/>
      <c r="J538" s="148"/>
      <c r="K538" s="148"/>
      <c r="L538" s="250"/>
      <c r="M538" s="148"/>
      <c r="N538" s="148"/>
      <c r="O538" s="148"/>
      <c r="P538" s="250"/>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250"/>
      <c r="E539" s="148"/>
      <c r="F539" s="148"/>
      <c r="G539" s="148"/>
      <c r="H539" s="250"/>
      <c r="I539" s="148"/>
      <c r="J539" s="148"/>
      <c r="K539" s="148"/>
      <c r="L539" s="250"/>
      <c r="M539" s="148"/>
      <c r="N539" s="148"/>
      <c r="O539" s="148"/>
      <c r="P539" s="250"/>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250"/>
      <c r="E540" s="148"/>
      <c r="F540" s="148"/>
      <c r="G540" s="148"/>
      <c r="H540" s="250"/>
      <c r="I540" s="148"/>
      <c r="J540" s="148"/>
      <c r="K540" s="148"/>
      <c r="L540" s="250"/>
      <c r="M540" s="148"/>
      <c r="N540" s="148"/>
      <c r="O540" s="148"/>
      <c r="P540" s="250"/>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250"/>
      <c r="E541" s="148"/>
      <c r="F541" s="148"/>
      <c r="G541" s="148"/>
      <c r="H541" s="250"/>
      <c r="I541" s="148"/>
      <c r="J541" s="148"/>
      <c r="K541" s="148"/>
      <c r="L541" s="250"/>
      <c r="M541" s="148"/>
      <c r="N541" s="148"/>
      <c r="O541" s="148"/>
      <c r="P541" s="250"/>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250"/>
      <c r="E542" s="148"/>
      <c r="F542" s="148"/>
      <c r="G542" s="148"/>
      <c r="H542" s="250"/>
      <c r="I542" s="148"/>
      <c r="J542" s="148"/>
      <c r="K542" s="148"/>
      <c r="L542" s="250"/>
      <c r="M542" s="148"/>
      <c r="N542" s="148"/>
      <c r="O542" s="148"/>
      <c r="P542" s="250"/>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250"/>
      <c r="E543" s="148"/>
      <c r="F543" s="148"/>
      <c r="G543" s="148"/>
      <c r="H543" s="250"/>
      <c r="I543" s="148"/>
      <c r="J543" s="148"/>
      <c r="K543" s="148"/>
      <c r="L543" s="250"/>
      <c r="M543" s="148"/>
      <c r="N543" s="148"/>
      <c r="O543" s="148"/>
      <c r="P543" s="250"/>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250"/>
      <c r="E544" s="148"/>
      <c r="F544" s="148"/>
      <c r="G544" s="148"/>
      <c r="H544" s="250"/>
      <c r="I544" s="148"/>
      <c r="J544" s="148"/>
      <c r="K544" s="148"/>
      <c r="L544" s="250"/>
      <c r="M544" s="148"/>
      <c r="N544" s="148"/>
      <c r="O544" s="148"/>
      <c r="P544" s="250"/>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250"/>
      <c r="E545" s="148"/>
      <c r="F545" s="148"/>
      <c r="G545" s="148"/>
      <c r="H545" s="250"/>
      <c r="I545" s="148"/>
      <c r="J545" s="148"/>
      <c r="K545" s="148"/>
      <c r="L545" s="250"/>
      <c r="M545" s="148"/>
      <c r="N545" s="148"/>
      <c r="O545" s="148"/>
      <c r="P545" s="250"/>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250"/>
      <c r="E546" s="148"/>
      <c r="F546" s="148"/>
      <c r="G546" s="148"/>
      <c r="H546" s="250"/>
      <c r="I546" s="148"/>
      <c r="J546" s="148"/>
      <c r="K546" s="148"/>
      <c r="L546" s="250"/>
      <c r="M546" s="148"/>
      <c r="N546" s="148"/>
      <c r="O546" s="148"/>
      <c r="P546" s="250"/>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250"/>
      <c r="E547" s="148"/>
      <c r="F547" s="148"/>
      <c r="G547" s="148"/>
      <c r="H547" s="250"/>
      <c r="I547" s="148"/>
      <c r="J547" s="148"/>
      <c r="K547" s="148"/>
      <c r="L547" s="250"/>
      <c r="M547" s="148"/>
      <c r="N547" s="148"/>
      <c r="O547" s="148"/>
      <c r="P547" s="250"/>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250"/>
      <c r="E548" s="148"/>
      <c r="F548" s="148"/>
      <c r="G548" s="148"/>
      <c r="H548" s="250"/>
      <c r="I548" s="148"/>
      <c r="J548" s="148"/>
      <c r="K548" s="148"/>
      <c r="L548" s="250"/>
      <c r="M548" s="148"/>
      <c r="N548" s="148"/>
      <c r="O548" s="148"/>
      <c r="P548" s="250"/>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250"/>
      <c r="E549" s="148"/>
      <c r="F549" s="148"/>
      <c r="G549" s="148"/>
      <c r="H549" s="250"/>
      <c r="I549" s="148"/>
      <c r="J549" s="148"/>
      <c r="K549" s="148"/>
      <c r="L549" s="250"/>
      <c r="M549" s="148"/>
      <c r="N549" s="148"/>
      <c r="O549" s="148"/>
      <c r="P549" s="250"/>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250"/>
      <c r="E550" s="148"/>
      <c r="F550" s="148"/>
      <c r="G550" s="148"/>
      <c r="H550" s="250"/>
      <c r="I550" s="148"/>
      <c r="J550" s="148"/>
      <c r="K550" s="148"/>
      <c r="L550" s="250"/>
      <c r="M550" s="148"/>
      <c r="N550" s="148"/>
      <c r="O550" s="148"/>
      <c r="P550" s="250"/>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250"/>
      <c r="E551" s="148"/>
      <c r="F551" s="148"/>
      <c r="G551" s="148"/>
      <c r="H551" s="250"/>
      <c r="I551" s="148"/>
      <c r="J551" s="148"/>
      <c r="K551" s="148"/>
      <c r="L551" s="250"/>
      <c r="M551" s="148"/>
      <c r="N551" s="148"/>
      <c r="O551" s="148"/>
      <c r="P551" s="250"/>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250"/>
      <c r="E552" s="148"/>
      <c r="F552" s="148"/>
      <c r="G552" s="148"/>
      <c r="H552" s="250"/>
      <c r="I552" s="148"/>
      <c r="J552" s="148"/>
      <c r="K552" s="148"/>
      <c r="L552" s="250"/>
      <c r="M552" s="148"/>
      <c r="N552" s="148"/>
      <c r="O552" s="148"/>
      <c r="P552" s="250"/>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250"/>
      <c r="E553" s="148"/>
      <c r="F553" s="148"/>
      <c r="G553" s="148"/>
      <c r="H553" s="250"/>
      <c r="I553" s="148"/>
      <c r="J553" s="148"/>
      <c r="K553" s="148"/>
      <c r="L553" s="250"/>
      <c r="M553" s="148"/>
      <c r="N553" s="148"/>
      <c r="O553" s="148"/>
      <c r="P553" s="250"/>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250"/>
      <c r="E554" s="148"/>
      <c r="F554" s="148"/>
      <c r="G554" s="148"/>
      <c r="H554" s="250"/>
      <c r="I554" s="148"/>
      <c r="J554" s="148"/>
      <c r="K554" s="148"/>
      <c r="L554" s="250"/>
      <c r="M554" s="148"/>
      <c r="N554" s="148"/>
      <c r="O554" s="148"/>
      <c r="P554" s="250"/>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250"/>
      <c r="E555" s="148"/>
      <c r="F555" s="148"/>
      <c r="G555" s="148"/>
      <c r="H555" s="250"/>
      <c r="I555" s="148"/>
      <c r="J555" s="148"/>
      <c r="K555" s="148"/>
      <c r="L555" s="250"/>
      <c r="M555" s="148"/>
      <c r="N555" s="148"/>
      <c r="O555" s="148"/>
      <c r="P555" s="250"/>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250"/>
      <c r="E556" s="148"/>
      <c r="F556" s="148"/>
      <c r="G556" s="148"/>
      <c r="H556" s="250"/>
      <c r="I556" s="148"/>
      <c r="J556" s="148"/>
      <c r="K556" s="148"/>
      <c r="L556" s="250"/>
      <c r="M556" s="148"/>
      <c r="N556" s="148"/>
      <c r="O556" s="148"/>
      <c r="P556" s="250"/>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250"/>
      <c r="E557" s="148"/>
      <c r="F557" s="148"/>
      <c r="G557" s="148"/>
      <c r="H557" s="250"/>
      <c r="I557" s="148"/>
      <c r="J557" s="148"/>
      <c r="K557" s="148"/>
      <c r="L557" s="250"/>
      <c r="M557" s="148"/>
      <c r="N557" s="148"/>
      <c r="O557" s="148"/>
      <c r="P557" s="250"/>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250"/>
      <c r="E558" s="148"/>
      <c r="F558" s="148"/>
      <c r="G558" s="148"/>
      <c r="H558" s="250"/>
      <c r="I558" s="148"/>
      <c r="J558" s="148"/>
      <c r="K558" s="148"/>
      <c r="L558" s="250"/>
      <c r="M558" s="148"/>
      <c r="N558" s="148"/>
      <c r="O558" s="148"/>
      <c r="P558" s="250"/>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250"/>
      <c r="E559" s="148"/>
      <c r="F559" s="148"/>
      <c r="G559" s="148"/>
      <c r="H559" s="250"/>
      <c r="I559" s="148"/>
      <c r="J559" s="148"/>
      <c r="K559" s="148"/>
      <c r="L559" s="250"/>
      <c r="M559" s="148"/>
      <c r="N559" s="148"/>
      <c r="O559" s="148"/>
      <c r="P559" s="250"/>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250"/>
      <c r="E560" s="148"/>
      <c r="F560" s="148"/>
      <c r="G560" s="148"/>
      <c r="H560" s="250"/>
      <c r="I560" s="148"/>
      <c r="J560" s="148"/>
      <c r="K560" s="148"/>
      <c r="L560" s="250"/>
      <c r="M560" s="148"/>
      <c r="N560" s="148"/>
      <c r="O560" s="148"/>
      <c r="P560" s="250"/>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250"/>
      <c r="E561" s="148"/>
      <c r="F561" s="148"/>
      <c r="G561" s="148"/>
      <c r="H561" s="250"/>
      <c r="I561" s="148"/>
      <c r="J561" s="148"/>
      <c r="K561" s="148"/>
      <c r="L561" s="250"/>
      <c r="M561" s="148"/>
      <c r="N561" s="148"/>
      <c r="O561" s="148"/>
      <c r="P561" s="250"/>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250"/>
      <c r="E562" s="148"/>
      <c r="F562" s="148"/>
      <c r="G562" s="148"/>
      <c r="H562" s="250"/>
      <c r="I562" s="148"/>
      <c r="J562" s="148"/>
      <c r="K562" s="148"/>
      <c r="L562" s="250"/>
      <c r="M562" s="148"/>
      <c r="N562" s="148"/>
      <c r="O562" s="148"/>
      <c r="P562" s="250"/>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250"/>
      <c r="E563" s="148"/>
      <c r="F563" s="148"/>
      <c r="G563" s="148"/>
      <c r="H563" s="250"/>
      <c r="I563" s="148"/>
      <c r="J563" s="148"/>
      <c r="K563" s="148"/>
      <c r="L563" s="250"/>
      <c r="M563" s="148"/>
      <c r="N563" s="148"/>
      <c r="O563" s="148"/>
      <c r="P563" s="250"/>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250"/>
      <c r="E564" s="148"/>
      <c r="F564" s="148"/>
      <c r="G564" s="148"/>
      <c r="H564" s="250"/>
      <c r="I564" s="148"/>
      <c r="J564" s="148"/>
      <c r="K564" s="148"/>
      <c r="L564" s="250"/>
      <c r="M564" s="148"/>
      <c r="N564" s="148"/>
      <c r="O564" s="148"/>
      <c r="P564" s="250"/>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250"/>
      <c r="E565" s="148"/>
      <c r="F565" s="148"/>
      <c r="G565" s="148"/>
      <c r="H565" s="250"/>
      <c r="I565" s="148"/>
      <c r="J565" s="148"/>
      <c r="K565" s="148"/>
      <c r="L565" s="250"/>
      <c r="M565" s="148"/>
      <c r="N565" s="148"/>
      <c r="O565" s="148"/>
      <c r="P565" s="250"/>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250"/>
      <c r="E566" s="148"/>
      <c r="F566" s="148"/>
      <c r="G566" s="148"/>
      <c r="H566" s="250"/>
      <c r="I566" s="148"/>
      <c r="J566" s="148"/>
      <c r="K566" s="148"/>
      <c r="L566" s="250"/>
      <c r="M566" s="148"/>
      <c r="N566" s="148"/>
      <c r="O566" s="148"/>
      <c r="P566" s="250"/>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250"/>
      <c r="E567" s="148"/>
      <c r="F567" s="148"/>
      <c r="G567" s="148"/>
      <c r="H567" s="250"/>
      <c r="I567" s="148"/>
      <c r="J567" s="148"/>
      <c r="K567" s="148"/>
      <c r="L567" s="250"/>
      <c r="M567" s="148"/>
      <c r="N567" s="148"/>
      <c r="O567" s="148"/>
      <c r="P567" s="250"/>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250"/>
      <c r="E568" s="148"/>
      <c r="F568" s="148"/>
      <c r="G568" s="148"/>
      <c r="H568" s="250"/>
      <c r="I568" s="148"/>
      <c r="J568" s="148"/>
      <c r="K568" s="148"/>
      <c r="L568" s="250"/>
      <c r="M568" s="148"/>
      <c r="N568" s="148"/>
      <c r="O568" s="148"/>
      <c r="P568" s="250"/>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250"/>
      <c r="E569" s="148"/>
      <c r="F569" s="148"/>
      <c r="G569" s="148"/>
      <c r="H569" s="250"/>
      <c r="I569" s="148"/>
      <c r="J569" s="148"/>
      <c r="K569" s="148"/>
      <c r="L569" s="250"/>
      <c r="M569" s="148"/>
      <c r="N569" s="148"/>
      <c r="O569" s="148"/>
      <c r="P569" s="250"/>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250"/>
      <c r="E570" s="148"/>
      <c r="F570" s="148"/>
      <c r="G570" s="148"/>
      <c r="H570" s="250"/>
      <c r="I570" s="148"/>
      <c r="J570" s="148"/>
      <c r="K570" s="148"/>
      <c r="L570" s="250"/>
      <c r="M570" s="148"/>
      <c r="N570" s="148"/>
      <c r="O570" s="148"/>
      <c r="P570" s="250"/>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250"/>
      <c r="E571" s="148"/>
      <c r="F571" s="148"/>
      <c r="G571" s="148"/>
      <c r="H571" s="250"/>
      <c r="I571" s="148"/>
      <c r="J571" s="148"/>
      <c r="K571" s="148"/>
      <c r="L571" s="250"/>
      <c r="M571" s="148"/>
      <c r="N571" s="148"/>
      <c r="O571" s="148"/>
      <c r="P571" s="250"/>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250"/>
      <c r="E572" s="148"/>
      <c r="F572" s="148"/>
      <c r="G572" s="148"/>
      <c r="H572" s="250"/>
      <c r="I572" s="148"/>
      <c r="J572" s="148"/>
      <c r="K572" s="148"/>
      <c r="L572" s="250"/>
      <c r="M572" s="148"/>
      <c r="N572" s="148"/>
      <c r="O572" s="148"/>
      <c r="P572" s="250"/>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250"/>
      <c r="E573" s="148"/>
      <c r="F573" s="148"/>
      <c r="G573" s="148"/>
      <c r="H573" s="250"/>
      <c r="I573" s="148"/>
      <c r="J573" s="148"/>
      <c r="K573" s="148"/>
      <c r="L573" s="250"/>
      <c r="M573" s="148"/>
      <c r="N573" s="148"/>
      <c r="O573" s="148"/>
      <c r="P573" s="250"/>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250"/>
      <c r="E574" s="148"/>
      <c r="F574" s="148"/>
      <c r="G574" s="148"/>
      <c r="H574" s="250"/>
      <c r="I574" s="148"/>
      <c r="J574" s="148"/>
      <c r="K574" s="148"/>
      <c r="L574" s="250"/>
      <c r="M574" s="148"/>
      <c r="N574" s="148"/>
      <c r="O574" s="148"/>
      <c r="P574" s="250"/>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250"/>
      <c r="E575" s="148"/>
      <c r="F575" s="148"/>
      <c r="G575" s="148"/>
      <c r="H575" s="250"/>
      <c r="I575" s="148"/>
      <c r="J575" s="148"/>
      <c r="K575" s="148"/>
      <c r="L575" s="250"/>
      <c r="M575" s="148"/>
      <c r="N575" s="148"/>
      <c r="O575" s="148"/>
      <c r="P575" s="250"/>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250"/>
      <c r="E576" s="148"/>
      <c r="F576" s="148"/>
      <c r="G576" s="148"/>
      <c r="H576" s="250"/>
      <c r="I576" s="148"/>
      <c r="J576" s="148"/>
      <c r="K576" s="148"/>
      <c r="L576" s="250"/>
      <c r="M576" s="148"/>
      <c r="N576" s="148"/>
      <c r="O576" s="148"/>
      <c r="P576" s="250"/>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250"/>
      <c r="E577" s="148"/>
      <c r="F577" s="148"/>
      <c r="G577" s="148"/>
      <c r="H577" s="250"/>
      <c r="I577" s="148"/>
      <c r="J577" s="148"/>
      <c r="K577" s="148"/>
      <c r="L577" s="250"/>
      <c r="M577" s="148"/>
      <c r="N577" s="148"/>
      <c r="O577" s="148"/>
      <c r="P577" s="250"/>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250"/>
      <c r="E578" s="148"/>
      <c r="F578" s="148"/>
      <c r="G578" s="148"/>
      <c r="H578" s="250"/>
      <c r="I578" s="148"/>
      <c r="J578" s="148"/>
      <c r="K578" s="148"/>
      <c r="L578" s="250"/>
      <c r="M578" s="148"/>
      <c r="N578" s="148"/>
      <c r="O578" s="148"/>
      <c r="P578" s="250"/>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250"/>
      <c r="E579" s="148"/>
      <c r="F579" s="148"/>
      <c r="G579" s="148"/>
      <c r="H579" s="250"/>
      <c r="I579" s="148"/>
      <c r="J579" s="148"/>
      <c r="K579" s="148"/>
      <c r="L579" s="250"/>
      <c r="M579" s="148"/>
      <c r="N579" s="148"/>
      <c r="O579" s="148"/>
      <c r="P579" s="250"/>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250"/>
      <c r="E580" s="148"/>
      <c r="F580" s="148"/>
      <c r="G580" s="148"/>
      <c r="H580" s="250"/>
      <c r="I580" s="148"/>
      <c r="J580" s="148"/>
      <c r="K580" s="148"/>
      <c r="L580" s="250"/>
      <c r="M580" s="148"/>
      <c r="N580" s="148"/>
      <c r="O580" s="148"/>
      <c r="P580" s="250"/>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250"/>
      <c r="E581" s="148"/>
      <c r="F581" s="148"/>
      <c r="G581" s="148"/>
      <c r="H581" s="250"/>
      <c r="I581" s="148"/>
      <c r="J581" s="148"/>
      <c r="K581" s="148"/>
      <c r="L581" s="250"/>
      <c r="M581" s="148"/>
      <c r="N581" s="148"/>
      <c r="O581" s="148"/>
      <c r="P581" s="250"/>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250"/>
      <c r="E582" s="148"/>
      <c r="F582" s="148"/>
      <c r="G582" s="148"/>
      <c r="H582" s="250"/>
      <c r="I582" s="148"/>
      <c r="J582" s="148"/>
      <c r="K582" s="148"/>
      <c r="L582" s="250"/>
      <c r="M582" s="148"/>
      <c r="N582" s="148"/>
      <c r="O582" s="148"/>
      <c r="P582" s="250"/>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250"/>
      <c r="E583" s="148"/>
      <c r="F583" s="148"/>
      <c r="G583" s="148"/>
      <c r="H583" s="250"/>
      <c r="I583" s="148"/>
      <c r="J583" s="148"/>
      <c r="K583" s="148"/>
      <c r="L583" s="250"/>
      <c r="M583" s="148"/>
      <c r="N583" s="148"/>
      <c r="O583" s="148"/>
      <c r="P583" s="250"/>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250"/>
      <c r="E584" s="148"/>
      <c r="F584" s="148"/>
      <c r="G584" s="148"/>
      <c r="H584" s="250"/>
      <c r="I584" s="148"/>
      <c r="J584" s="148"/>
      <c r="K584" s="148"/>
      <c r="L584" s="250"/>
      <c r="M584" s="148"/>
      <c r="N584" s="148"/>
      <c r="O584" s="148"/>
      <c r="P584" s="250"/>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250"/>
      <c r="E585" s="148"/>
      <c r="F585" s="148"/>
      <c r="G585" s="148"/>
      <c r="H585" s="250"/>
      <c r="I585" s="148"/>
      <c r="J585" s="148"/>
      <c r="K585" s="148"/>
      <c r="L585" s="250"/>
      <c r="M585" s="148"/>
      <c r="N585" s="148"/>
      <c r="O585" s="148"/>
      <c r="P585" s="250"/>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250"/>
      <c r="E586" s="148"/>
      <c r="F586" s="148"/>
      <c r="G586" s="148"/>
      <c r="H586" s="250"/>
      <c r="I586" s="148"/>
      <c r="J586" s="148"/>
      <c r="K586" s="148"/>
      <c r="L586" s="250"/>
      <c r="M586" s="148"/>
      <c r="N586" s="148"/>
      <c r="O586" s="148"/>
      <c r="P586" s="250"/>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250"/>
      <c r="E587" s="148"/>
      <c r="F587" s="148"/>
      <c r="G587" s="148"/>
      <c r="H587" s="250"/>
      <c r="I587" s="148"/>
      <c r="J587" s="148"/>
      <c r="K587" s="148"/>
      <c r="L587" s="250"/>
      <c r="M587" s="148"/>
      <c r="N587" s="148"/>
      <c r="O587" s="148"/>
      <c r="P587" s="250"/>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250"/>
      <c r="E588" s="148"/>
      <c r="F588" s="148"/>
      <c r="G588" s="148"/>
      <c r="H588" s="250"/>
      <c r="I588" s="148"/>
      <c r="J588" s="148"/>
      <c r="K588" s="148"/>
      <c r="L588" s="250"/>
      <c r="M588" s="148"/>
      <c r="N588" s="148"/>
      <c r="O588" s="148"/>
      <c r="P588" s="250"/>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250"/>
      <c r="E589" s="148"/>
      <c r="F589" s="148"/>
      <c r="G589" s="148"/>
      <c r="H589" s="250"/>
      <c r="I589" s="148"/>
      <c r="J589" s="148"/>
      <c r="K589" s="148"/>
      <c r="L589" s="250"/>
      <c r="M589" s="148"/>
      <c r="N589" s="148"/>
      <c r="O589" s="148"/>
      <c r="P589" s="250"/>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250"/>
      <c r="E590" s="148"/>
      <c r="F590" s="148"/>
      <c r="G590" s="148"/>
      <c r="H590" s="250"/>
      <c r="I590" s="148"/>
      <c r="J590" s="148"/>
      <c r="K590" s="148"/>
      <c r="L590" s="250"/>
      <c r="M590" s="148"/>
      <c r="N590" s="148"/>
      <c r="O590" s="148"/>
      <c r="P590" s="250"/>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250"/>
      <c r="E591" s="148"/>
      <c r="F591" s="148"/>
      <c r="G591" s="148"/>
      <c r="H591" s="250"/>
      <c r="I591" s="148"/>
      <c r="J591" s="148"/>
      <c r="K591" s="148"/>
      <c r="L591" s="250"/>
      <c r="M591" s="148"/>
      <c r="N591" s="148"/>
      <c r="O591" s="148"/>
      <c r="P591" s="250"/>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250"/>
      <c r="E592" s="148"/>
      <c r="F592" s="148"/>
      <c r="G592" s="148"/>
      <c r="H592" s="250"/>
      <c r="I592" s="148"/>
      <c r="J592" s="148"/>
      <c r="K592" s="148"/>
      <c r="L592" s="250"/>
      <c r="M592" s="148"/>
      <c r="N592" s="148"/>
      <c r="O592" s="148"/>
      <c r="P592" s="250"/>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250"/>
      <c r="E593" s="148"/>
      <c r="F593" s="148"/>
      <c r="G593" s="148"/>
      <c r="H593" s="250"/>
      <c r="I593" s="148"/>
      <c r="J593" s="148"/>
      <c r="K593" s="148"/>
      <c r="L593" s="250"/>
      <c r="M593" s="148"/>
      <c r="N593" s="148"/>
      <c r="O593" s="148"/>
      <c r="P593" s="250"/>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250"/>
      <c r="E594" s="148"/>
      <c r="F594" s="148"/>
      <c r="G594" s="148"/>
      <c r="H594" s="250"/>
      <c r="I594" s="148"/>
      <c r="J594" s="148"/>
      <c r="K594" s="148"/>
      <c r="L594" s="250"/>
      <c r="M594" s="148"/>
      <c r="N594" s="148"/>
      <c r="O594" s="148"/>
      <c r="P594" s="250"/>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250"/>
      <c r="E595" s="148"/>
      <c r="F595" s="148"/>
      <c r="G595" s="148"/>
      <c r="H595" s="250"/>
      <c r="I595" s="148"/>
      <c r="J595" s="148"/>
      <c r="K595" s="148"/>
      <c r="L595" s="250"/>
      <c r="M595" s="148"/>
      <c r="N595" s="148"/>
      <c r="O595" s="148"/>
      <c r="P595" s="250"/>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250"/>
      <c r="E596" s="148"/>
      <c r="F596" s="148"/>
      <c r="G596" s="148"/>
      <c r="H596" s="250"/>
      <c r="I596" s="148"/>
      <c r="J596" s="148"/>
      <c r="K596" s="148"/>
      <c r="L596" s="250"/>
      <c r="M596" s="148"/>
      <c r="N596" s="148"/>
      <c r="O596" s="148"/>
      <c r="P596" s="250"/>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250"/>
      <c r="E597" s="148"/>
      <c r="F597" s="148"/>
      <c r="G597" s="148"/>
      <c r="H597" s="250"/>
      <c r="I597" s="148"/>
      <c r="J597" s="148"/>
      <c r="K597" s="148"/>
      <c r="L597" s="250"/>
      <c r="M597" s="148"/>
      <c r="N597" s="148"/>
      <c r="O597" s="148"/>
      <c r="P597" s="250"/>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250"/>
      <c r="E598" s="148"/>
      <c r="F598" s="148"/>
      <c r="G598" s="148"/>
      <c r="H598" s="250"/>
      <c r="I598" s="148"/>
      <c r="J598" s="148"/>
      <c r="K598" s="148"/>
      <c r="L598" s="250"/>
      <c r="M598" s="148"/>
      <c r="N598" s="148"/>
      <c r="O598" s="148"/>
      <c r="P598" s="250"/>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250"/>
      <c r="E599" s="148"/>
      <c r="F599" s="148"/>
      <c r="G599" s="148"/>
      <c r="H599" s="250"/>
      <c r="I599" s="148"/>
      <c r="J599" s="148"/>
      <c r="K599" s="148"/>
      <c r="L599" s="250"/>
      <c r="M599" s="148"/>
      <c r="N599" s="148"/>
      <c r="O599" s="148"/>
      <c r="P599" s="250"/>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250"/>
      <c r="E600" s="148"/>
      <c r="F600" s="148"/>
      <c r="G600" s="148"/>
      <c r="H600" s="250"/>
      <c r="I600" s="148"/>
      <c r="J600" s="148"/>
      <c r="K600" s="148"/>
      <c r="L600" s="250"/>
      <c r="M600" s="148"/>
      <c r="N600" s="148"/>
      <c r="O600" s="148"/>
      <c r="P600" s="250"/>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250"/>
      <c r="E601" s="148"/>
      <c r="F601" s="148"/>
      <c r="G601" s="148"/>
      <c r="H601" s="250"/>
      <c r="I601" s="148"/>
      <c r="J601" s="148"/>
      <c r="K601" s="148"/>
      <c r="L601" s="250"/>
      <c r="M601" s="148"/>
      <c r="N601" s="148"/>
      <c r="O601" s="148"/>
      <c r="P601" s="250"/>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250"/>
      <c r="E602" s="148"/>
      <c r="F602" s="148"/>
      <c r="G602" s="148"/>
      <c r="H602" s="250"/>
      <c r="I602" s="148"/>
      <c r="J602" s="148"/>
      <c r="K602" s="148"/>
      <c r="L602" s="250"/>
      <c r="M602" s="148"/>
      <c r="N602" s="148"/>
      <c r="O602" s="148"/>
      <c r="P602" s="250"/>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250"/>
      <c r="E603" s="148"/>
      <c r="F603" s="148"/>
      <c r="G603" s="148"/>
      <c r="H603" s="250"/>
      <c r="I603" s="148"/>
      <c r="J603" s="148"/>
      <c r="K603" s="148"/>
      <c r="L603" s="250"/>
      <c r="M603" s="148"/>
      <c r="N603" s="148"/>
      <c r="O603" s="148"/>
      <c r="P603" s="250"/>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250"/>
      <c r="E604" s="148"/>
      <c r="F604" s="148"/>
      <c r="G604" s="148"/>
      <c r="H604" s="250"/>
      <c r="I604" s="148"/>
      <c r="J604" s="148"/>
      <c r="K604" s="148"/>
      <c r="L604" s="250"/>
      <c r="M604" s="148"/>
      <c r="N604" s="148"/>
      <c r="O604" s="148"/>
      <c r="P604" s="250"/>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250"/>
      <c r="E605" s="148"/>
      <c r="F605" s="148"/>
      <c r="G605" s="148"/>
      <c r="H605" s="250"/>
      <c r="I605" s="148"/>
      <c r="J605" s="148"/>
      <c r="K605" s="148"/>
      <c r="L605" s="250"/>
      <c r="M605" s="148"/>
      <c r="N605" s="148"/>
      <c r="O605" s="148"/>
      <c r="P605" s="250"/>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250"/>
      <c r="E606" s="148"/>
      <c r="F606" s="148"/>
      <c r="G606" s="148"/>
      <c r="H606" s="250"/>
      <c r="I606" s="148"/>
      <c r="J606" s="148"/>
      <c r="K606" s="148"/>
      <c r="L606" s="250"/>
      <c r="M606" s="148"/>
      <c r="N606" s="148"/>
      <c r="O606" s="148"/>
      <c r="P606" s="250"/>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250"/>
      <c r="E607" s="148"/>
      <c r="F607" s="148"/>
      <c r="G607" s="148"/>
      <c r="H607" s="250"/>
      <c r="I607" s="148"/>
      <c r="J607" s="148"/>
      <c r="K607" s="148"/>
      <c r="L607" s="250"/>
      <c r="M607" s="148"/>
      <c r="N607" s="148"/>
      <c r="O607" s="148"/>
      <c r="P607" s="250"/>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250"/>
      <c r="E608" s="148"/>
      <c r="F608" s="148"/>
      <c r="G608" s="148"/>
      <c r="H608" s="250"/>
      <c r="I608" s="148"/>
      <c r="J608" s="148"/>
      <c r="K608" s="148"/>
      <c r="L608" s="250"/>
      <c r="M608" s="148"/>
      <c r="N608" s="148"/>
      <c r="O608" s="148"/>
      <c r="P608" s="250"/>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250"/>
      <c r="E609" s="148"/>
      <c r="F609" s="148"/>
      <c r="G609" s="148"/>
      <c r="H609" s="250"/>
      <c r="I609" s="148"/>
      <c r="J609" s="148"/>
      <c r="K609" s="148"/>
      <c r="L609" s="250"/>
      <c r="M609" s="148"/>
      <c r="N609" s="148"/>
      <c r="O609" s="148"/>
      <c r="P609" s="250"/>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250"/>
      <c r="E610" s="148"/>
      <c r="F610" s="148"/>
      <c r="G610" s="148"/>
      <c r="H610" s="250"/>
      <c r="I610" s="148"/>
      <c r="J610" s="148"/>
      <c r="K610" s="148"/>
      <c r="L610" s="250"/>
      <c r="M610" s="148"/>
      <c r="N610" s="148"/>
      <c r="O610" s="148"/>
      <c r="P610" s="250"/>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250"/>
      <c r="E611" s="148"/>
      <c r="F611" s="148"/>
      <c r="G611" s="148"/>
      <c r="H611" s="250"/>
      <c r="I611" s="148"/>
      <c r="J611" s="148"/>
      <c r="K611" s="148"/>
      <c r="L611" s="250"/>
      <c r="M611" s="148"/>
      <c r="N611" s="148"/>
      <c r="O611" s="148"/>
      <c r="P611" s="250"/>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250"/>
      <c r="E612" s="148"/>
      <c r="F612" s="148"/>
      <c r="G612" s="148"/>
      <c r="H612" s="250"/>
      <c r="I612" s="148"/>
      <c r="J612" s="148"/>
      <c r="K612" s="148"/>
      <c r="L612" s="250"/>
      <c r="M612" s="148"/>
      <c r="N612" s="148"/>
      <c r="O612" s="148"/>
      <c r="P612" s="250"/>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250"/>
      <c r="E613" s="148"/>
      <c r="F613" s="148"/>
      <c r="G613" s="148"/>
      <c r="H613" s="250"/>
      <c r="I613" s="148"/>
      <c r="J613" s="148"/>
      <c r="K613" s="148"/>
      <c r="L613" s="250"/>
      <c r="M613" s="148"/>
      <c r="N613" s="148"/>
      <c r="O613" s="148"/>
      <c r="P613" s="250"/>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250"/>
      <c r="E614" s="148"/>
      <c r="F614" s="148"/>
      <c r="G614" s="148"/>
      <c r="H614" s="250"/>
      <c r="I614" s="148"/>
      <c r="J614" s="148"/>
      <c r="K614" s="148"/>
      <c r="L614" s="250"/>
      <c r="M614" s="148"/>
      <c r="N614" s="148"/>
      <c r="O614" s="148"/>
      <c r="P614" s="250"/>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250"/>
      <c r="E615" s="148"/>
      <c r="F615" s="148"/>
      <c r="G615" s="148"/>
      <c r="H615" s="250"/>
      <c r="I615" s="148"/>
      <c r="J615" s="148"/>
      <c r="K615" s="148"/>
      <c r="L615" s="250"/>
      <c r="M615" s="148"/>
      <c r="N615" s="148"/>
      <c r="O615" s="148"/>
      <c r="P615" s="250"/>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250"/>
      <c r="E616" s="148"/>
      <c r="F616" s="148"/>
      <c r="G616" s="148"/>
      <c r="H616" s="250"/>
      <c r="I616" s="148"/>
      <c r="J616" s="148"/>
      <c r="K616" s="148"/>
      <c r="L616" s="250"/>
      <c r="M616" s="148"/>
      <c r="N616" s="148"/>
      <c r="O616" s="148"/>
      <c r="P616" s="250"/>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250"/>
      <c r="E617" s="148"/>
      <c r="F617" s="148"/>
      <c r="G617" s="148"/>
      <c r="H617" s="250"/>
      <c r="I617" s="148"/>
      <c r="J617" s="148"/>
      <c r="K617" s="148"/>
      <c r="L617" s="250"/>
      <c r="M617" s="148"/>
      <c r="N617" s="148"/>
      <c r="O617" s="148"/>
      <c r="P617" s="250"/>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250"/>
      <c r="E618" s="148"/>
      <c r="F618" s="148"/>
      <c r="G618" s="148"/>
      <c r="H618" s="250"/>
      <c r="I618" s="148"/>
      <c r="J618" s="148"/>
      <c r="K618" s="148"/>
      <c r="L618" s="250"/>
      <c r="M618" s="148"/>
      <c r="N618" s="148"/>
      <c r="O618" s="148"/>
      <c r="P618" s="250"/>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250"/>
      <c r="E619" s="148"/>
      <c r="F619" s="148"/>
      <c r="G619" s="148"/>
      <c r="H619" s="250"/>
      <c r="I619" s="148"/>
      <c r="J619" s="148"/>
      <c r="K619" s="148"/>
      <c r="L619" s="250"/>
      <c r="M619" s="148"/>
      <c r="N619" s="148"/>
      <c r="O619" s="148"/>
      <c r="P619" s="250"/>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250"/>
      <c r="E620" s="148"/>
      <c r="F620" s="148"/>
      <c r="G620" s="148"/>
      <c r="H620" s="250"/>
      <c r="I620" s="148"/>
      <c r="J620" s="148"/>
      <c r="K620" s="148"/>
      <c r="L620" s="250"/>
      <c r="M620" s="148"/>
      <c r="N620" s="148"/>
      <c r="O620" s="148"/>
      <c r="P620" s="250"/>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250"/>
      <c r="E621" s="148"/>
      <c r="F621" s="148"/>
      <c r="G621" s="148"/>
      <c r="H621" s="250"/>
      <c r="I621" s="148"/>
      <c r="J621" s="148"/>
      <c r="K621" s="148"/>
      <c r="L621" s="250"/>
      <c r="M621" s="148"/>
      <c r="N621" s="148"/>
      <c r="O621" s="148"/>
      <c r="P621" s="250"/>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250"/>
      <c r="E622" s="148"/>
      <c r="F622" s="148"/>
      <c r="G622" s="148"/>
      <c r="H622" s="250"/>
      <c r="I622" s="148"/>
      <c r="J622" s="148"/>
      <c r="K622" s="148"/>
      <c r="L622" s="250"/>
      <c r="M622" s="148"/>
      <c r="N622" s="148"/>
      <c r="O622" s="148"/>
      <c r="P622" s="250"/>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250"/>
      <c r="E623" s="148"/>
      <c r="F623" s="148"/>
      <c r="G623" s="148"/>
      <c r="H623" s="250"/>
      <c r="I623" s="148"/>
      <c r="J623" s="148"/>
      <c r="K623" s="148"/>
      <c r="L623" s="250"/>
      <c r="M623" s="148"/>
      <c r="N623" s="148"/>
      <c r="O623" s="148"/>
      <c r="P623" s="250"/>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250"/>
      <c r="E624" s="148"/>
      <c r="F624" s="148"/>
      <c r="G624" s="148"/>
      <c r="H624" s="250"/>
      <c r="I624" s="148"/>
      <c r="J624" s="148"/>
      <c r="K624" s="148"/>
      <c r="L624" s="250"/>
      <c r="M624" s="148"/>
      <c r="N624" s="148"/>
      <c r="O624" s="148"/>
      <c r="P624" s="250"/>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250"/>
      <c r="E625" s="148"/>
      <c r="F625" s="148"/>
      <c r="G625" s="148"/>
      <c r="H625" s="250"/>
      <c r="I625" s="148"/>
      <c r="J625" s="148"/>
      <c r="K625" s="148"/>
      <c r="L625" s="250"/>
      <c r="M625" s="148"/>
      <c r="N625" s="148"/>
      <c r="O625" s="148"/>
      <c r="P625" s="250"/>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250"/>
      <c r="E626" s="148"/>
      <c r="F626" s="148"/>
      <c r="G626" s="148"/>
      <c r="H626" s="250"/>
      <c r="I626" s="148"/>
      <c r="J626" s="148"/>
      <c r="K626" s="148"/>
      <c r="L626" s="250"/>
      <c r="M626" s="148"/>
      <c r="N626" s="148"/>
      <c r="O626" s="148"/>
      <c r="P626" s="250"/>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250"/>
      <c r="E627" s="148"/>
      <c r="F627" s="148"/>
      <c r="G627" s="148"/>
      <c r="H627" s="250"/>
      <c r="I627" s="148"/>
      <c r="J627" s="148"/>
      <c r="K627" s="148"/>
      <c r="L627" s="250"/>
      <c r="M627" s="148"/>
      <c r="N627" s="148"/>
      <c r="O627" s="148"/>
      <c r="P627" s="250"/>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250"/>
      <c r="E628" s="148"/>
      <c r="F628" s="148"/>
      <c r="G628" s="148"/>
      <c r="H628" s="250"/>
      <c r="I628" s="148"/>
      <c r="J628" s="148"/>
      <c r="K628" s="148"/>
      <c r="L628" s="250"/>
      <c r="M628" s="148"/>
      <c r="N628" s="148"/>
      <c r="O628" s="148"/>
      <c r="P628" s="250"/>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250"/>
      <c r="E629" s="148"/>
      <c r="F629" s="148"/>
      <c r="G629" s="148"/>
      <c r="H629" s="250"/>
      <c r="I629" s="148"/>
      <c r="J629" s="148"/>
      <c r="K629" s="148"/>
      <c r="L629" s="250"/>
      <c r="M629" s="148"/>
      <c r="N629" s="148"/>
      <c r="O629" s="148"/>
      <c r="P629" s="250"/>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250"/>
      <c r="E630" s="148"/>
      <c r="F630" s="148"/>
      <c r="G630" s="148"/>
      <c r="H630" s="250"/>
      <c r="I630" s="148"/>
      <c r="J630" s="148"/>
      <c r="K630" s="148"/>
      <c r="L630" s="250"/>
      <c r="M630" s="148"/>
      <c r="N630" s="148"/>
      <c r="O630" s="148"/>
      <c r="P630" s="250"/>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250"/>
      <c r="E631" s="148"/>
      <c r="F631" s="148"/>
      <c r="G631" s="148"/>
      <c r="H631" s="250"/>
      <c r="I631" s="148"/>
      <c r="J631" s="148"/>
      <c r="K631" s="148"/>
      <c r="L631" s="250"/>
      <c r="M631" s="148"/>
      <c r="N631" s="148"/>
      <c r="O631" s="148"/>
      <c r="P631" s="250"/>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250"/>
      <c r="E632" s="148"/>
      <c r="F632" s="148"/>
      <c r="G632" s="148"/>
      <c r="H632" s="250"/>
      <c r="I632" s="148"/>
      <c r="J632" s="148"/>
      <c r="K632" s="148"/>
      <c r="L632" s="250"/>
      <c r="M632" s="148"/>
      <c r="N632" s="148"/>
      <c r="O632" s="148"/>
      <c r="P632" s="250"/>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250"/>
      <c r="E633" s="148"/>
      <c r="F633" s="148"/>
      <c r="G633" s="148"/>
      <c r="H633" s="250"/>
      <c r="I633" s="148"/>
      <c r="J633" s="148"/>
      <c r="K633" s="148"/>
      <c r="L633" s="250"/>
      <c r="M633" s="148"/>
      <c r="N633" s="148"/>
      <c r="O633" s="148"/>
      <c r="P633" s="250"/>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250"/>
      <c r="E634" s="148"/>
      <c r="F634" s="148"/>
      <c r="G634" s="148"/>
      <c r="H634" s="250"/>
      <c r="I634" s="148"/>
      <c r="J634" s="148"/>
      <c r="K634" s="148"/>
      <c r="L634" s="250"/>
      <c r="M634" s="148"/>
      <c r="N634" s="148"/>
      <c r="O634" s="148"/>
      <c r="P634" s="250"/>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250"/>
      <c r="E635" s="148"/>
      <c r="F635" s="148"/>
      <c r="G635" s="148"/>
      <c r="H635" s="250"/>
      <c r="I635" s="148"/>
      <c r="J635" s="148"/>
      <c r="K635" s="148"/>
      <c r="L635" s="250"/>
      <c r="M635" s="148"/>
      <c r="N635" s="148"/>
      <c r="O635" s="148"/>
      <c r="P635" s="250"/>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250"/>
      <c r="E636" s="148"/>
      <c r="F636" s="148"/>
      <c r="G636" s="148"/>
      <c r="H636" s="250"/>
      <c r="I636" s="148"/>
      <c r="J636" s="148"/>
      <c r="K636" s="148"/>
      <c r="L636" s="250"/>
      <c r="M636" s="148"/>
      <c r="N636" s="148"/>
      <c r="O636" s="148"/>
      <c r="P636" s="250"/>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250"/>
      <c r="E637" s="148"/>
      <c r="F637" s="148"/>
      <c r="G637" s="148"/>
      <c r="H637" s="250"/>
      <c r="I637" s="148"/>
      <c r="J637" s="148"/>
      <c r="K637" s="148"/>
      <c r="L637" s="250"/>
      <c r="M637" s="148"/>
      <c r="N637" s="148"/>
      <c r="O637" s="148"/>
      <c r="P637" s="250"/>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250"/>
      <c r="E638" s="148"/>
      <c r="F638" s="148"/>
      <c r="G638" s="148"/>
      <c r="H638" s="250"/>
      <c r="I638" s="148"/>
      <c r="J638" s="148"/>
      <c r="K638" s="148"/>
      <c r="L638" s="250"/>
      <c r="M638" s="148"/>
      <c r="N638" s="148"/>
      <c r="O638" s="148"/>
      <c r="P638" s="250"/>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250"/>
      <c r="E639" s="148"/>
      <c r="F639" s="148"/>
      <c r="G639" s="148"/>
      <c r="H639" s="250"/>
      <c r="I639" s="148"/>
      <c r="J639" s="148"/>
      <c r="K639" s="148"/>
      <c r="L639" s="250"/>
      <c r="M639" s="148"/>
      <c r="N639" s="148"/>
      <c r="O639" s="148"/>
      <c r="P639" s="250"/>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250"/>
      <c r="E640" s="148"/>
      <c r="F640" s="148"/>
      <c r="G640" s="148"/>
      <c r="H640" s="250"/>
      <c r="I640" s="148"/>
      <c r="J640" s="148"/>
      <c r="K640" s="148"/>
      <c r="L640" s="250"/>
      <c r="M640" s="148"/>
      <c r="N640" s="148"/>
      <c r="O640" s="148"/>
      <c r="P640" s="250"/>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250"/>
      <c r="E641" s="148"/>
      <c r="F641" s="148"/>
      <c r="G641" s="148"/>
      <c r="H641" s="250"/>
      <c r="I641" s="148"/>
      <c r="J641" s="148"/>
      <c r="K641" s="148"/>
      <c r="L641" s="250"/>
      <c r="M641" s="148"/>
      <c r="N641" s="148"/>
      <c r="O641" s="148"/>
      <c r="P641" s="250"/>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250"/>
      <c r="E642" s="148"/>
      <c r="F642" s="148"/>
      <c r="G642" s="148"/>
      <c r="H642" s="250"/>
      <c r="I642" s="148"/>
      <c r="J642" s="148"/>
      <c r="K642" s="148"/>
      <c r="L642" s="250"/>
      <c r="M642" s="148"/>
      <c r="N642" s="148"/>
      <c r="O642" s="148"/>
      <c r="P642" s="250"/>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250"/>
      <c r="E643" s="148"/>
      <c r="F643" s="148"/>
      <c r="G643" s="148"/>
      <c r="H643" s="250"/>
      <c r="I643" s="148"/>
      <c r="J643" s="148"/>
      <c r="K643" s="148"/>
      <c r="L643" s="250"/>
      <c r="M643" s="148"/>
      <c r="N643" s="148"/>
      <c r="O643" s="148"/>
      <c r="P643" s="250"/>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250"/>
      <c r="E644" s="148"/>
      <c r="F644" s="148"/>
      <c r="G644" s="148"/>
      <c r="H644" s="250"/>
      <c r="I644" s="148"/>
      <c r="J644" s="148"/>
      <c r="K644" s="148"/>
      <c r="L644" s="250"/>
      <c r="M644" s="148"/>
      <c r="N644" s="148"/>
      <c r="O644" s="148"/>
      <c r="P644" s="250"/>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250"/>
      <c r="E645" s="148"/>
      <c r="F645" s="148"/>
      <c r="G645" s="148"/>
      <c r="H645" s="250"/>
      <c r="I645" s="148"/>
      <c r="J645" s="148"/>
      <c r="K645" s="148"/>
      <c r="L645" s="250"/>
      <c r="M645" s="148"/>
      <c r="N645" s="148"/>
      <c r="O645" s="148"/>
      <c r="P645" s="250"/>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250"/>
      <c r="E646" s="148"/>
      <c r="F646" s="148"/>
      <c r="G646" s="148"/>
      <c r="H646" s="250"/>
      <c r="I646" s="148"/>
      <c r="J646" s="148"/>
      <c r="K646" s="148"/>
      <c r="L646" s="250"/>
      <c r="M646" s="148"/>
      <c r="N646" s="148"/>
      <c r="O646" s="148"/>
      <c r="P646" s="250"/>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250"/>
      <c r="E647" s="148"/>
      <c r="F647" s="148"/>
      <c r="G647" s="148"/>
      <c r="H647" s="250"/>
      <c r="I647" s="148"/>
      <c r="J647" s="148"/>
      <c r="K647" s="148"/>
      <c r="L647" s="250"/>
      <c r="M647" s="148"/>
      <c r="N647" s="148"/>
      <c r="O647" s="148"/>
      <c r="P647" s="250"/>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250"/>
      <c r="E648" s="148"/>
      <c r="F648" s="148"/>
      <c r="G648" s="148"/>
      <c r="H648" s="250"/>
      <c r="I648" s="148"/>
      <c r="J648" s="148"/>
      <c r="K648" s="148"/>
      <c r="L648" s="250"/>
      <c r="M648" s="148"/>
      <c r="N648" s="148"/>
      <c r="O648" s="148"/>
      <c r="P648" s="250"/>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250"/>
      <c r="E649" s="148"/>
      <c r="F649" s="148"/>
      <c r="G649" s="148"/>
      <c r="H649" s="250"/>
      <c r="I649" s="148"/>
      <c r="J649" s="148"/>
      <c r="K649" s="148"/>
      <c r="L649" s="250"/>
      <c r="M649" s="148"/>
      <c r="N649" s="148"/>
      <c r="O649" s="148"/>
      <c r="P649" s="250"/>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250"/>
      <c r="E650" s="148"/>
      <c r="F650" s="148"/>
      <c r="G650" s="148"/>
      <c r="H650" s="250"/>
      <c r="I650" s="148"/>
      <c r="J650" s="148"/>
      <c r="K650" s="148"/>
      <c r="L650" s="250"/>
      <c r="M650" s="148"/>
      <c r="N650" s="148"/>
      <c r="O650" s="148"/>
      <c r="P650" s="250"/>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250"/>
      <c r="E651" s="148"/>
      <c r="F651" s="148"/>
      <c r="G651" s="148"/>
      <c r="H651" s="250"/>
      <c r="I651" s="148"/>
      <c r="J651" s="148"/>
      <c r="K651" s="148"/>
      <c r="L651" s="250"/>
      <c r="M651" s="148"/>
      <c r="N651" s="148"/>
      <c r="O651" s="148"/>
      <c r="P651" s="250"/>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250"/>
      <c r="E652" s="148"/>
      <c r="F652" s="148"/>
      <c r="G652" s="148"/>
      <c r="H652" s="250"/>
      <c r="I652" s="148"/>
      <c r="J652" s="148"/>
      <c r="K652" s="148"/>
      <c r="L652" s="250"/>
      <c r="M652" s="148"/>
      <c r="N652" s="148"/>
      <c r="O652" s="148"/>
      <c r="P652" s="250"/>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250"/>
      <c r="E653" s="148"/>
      <c r="F653" s="148"/>
      <c r="G653" s="148"/>
      <c r="H653" s="250"/>
      <c r="I653" s="148"/>
      <c r="J653" s="148"/>
      <c r="K653" s="148"/>
      <c r="L653" s="250"/>
      <c r="M653" s="148"/>
      <c r="N653" s="148"/>
      <c r="O653" s="148"/>
      <c r="P653" s="250"/>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29" customFormat="1">
      <c r="A1" s="219" t="s">
        <v>452</v>
      </c>
      <c r="B1" s="219"/>
      <c r="C1" s="219"/>
      <c r="D1" s="219"/>
      <c r="E1" s="219"/>
    </row>
    <row r="2" spans="1:134" s="229" customFormat="1" ht="15" thickBot="1">
      <c r="A2" s="221" t="s">
        <v>511</v>
      </c>
      <c r="B2" s="221"/>
      <c r="C2" s="221"/>
      <c r="D2" s="221"/>
      <c r="E2" s="221"/>
    </row>
    <row r="3" spans="1:134" s="229" customFormat="1" ht="14" thickTop="1" thickBot="1">
      <c r="A3" s="232" t="s">
        <v>230</v>
      </c>
      <c r="B3" s="233">
        <v>2016</v>
      </c>
      <c r="C3" s="233">
        <v>2017</v>
      </c>
      <c r="D3" s="233">
        <v>2018</v>
      </c>
      <c r="E3" s="233">
        <v>2019</v>
      </c>
    </row>
    <row r="4" spans="1:134" ht="13.5" thickTop="1">
      <c r="A4" s="169" t="s">
        <v>4</v>
      </c>
      <c r="B4" s="142">
        <v>12897</v>
      </c>
      <c r="C4" s="142">
        <v>13688</v>
      </c>
      <c r="D4" s="142">
        <v>14568</v>
      </c>
      <c r="E4" s="142">
        <v>15671</v>
      </c>
      <c r="F4" s="152"/>
      <c r="G4" s="152"/>
      <c r="H4" s="152"/>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row>
    <row r="5" spans="1:134" ht="12.65" customHeight="1">
      <c r="A5" s="169" t="s">
        <v>11</v>
      </c>
      <c r="B5" s="142">
        <v>-8686</v>
      </c>
      <c r="C5" s="142">
        <v>-9032</v>
      </c>
      <c r="D5" s="142">
        <v>-9805</v>
      </c>
      <c r="E5" s="142">
        <v>-10616</v>
      </c>
      <c r="F5" s="152"/>
      <c r="G5" s="152"/>
      <c r="H5" s="152"/>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s="156" customFormat="1">
      <c r="A6" s="185" t="s">
        <v>12</v>
      </c>
      <c r="B6" s="186">
        <v>4211</v>
      </c>
      <c r="C6" s="186">
        <v>4656</v>
      </c>
      <c r="D6" s="186">
        <v>4763</v>
      </c>
      <c r="E6" s="186">
        <v>5055</v>
      </c>
      <c r="F6" s="235"/>
      <c r="G6" s="235"/>
      <c r="H6" s="235"/>
    </row>
    <row r="7" spans="1:134">
      <c r="A7" s="169" t="s">
        <v>102</v>
      </c>
      <c r="B7" s="142">
        <v>-761</v>
      </c>
      <c r="C7" s="142">
        <v>-819</v>
      </c>
      <c r="D7" s="142">
        <v>-857</v>
      </c>
      <c r="E7" s="142">
        <v>-1047</v>
      </c>
      <c r="F7" s="152"/>
      <c r="G7" s="152"/>
      <c r="H7" s="152"/>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c r="A8" s="169" t="s">
        <v>95</v>
      </c>
      <c r="B8" s="142">
        <v>-2081</v>
      </c>
      <c r="C8" s="142">
        <v>-2358</v>
      </c>
      <c r="D8" s="142">
        <v>-2387</v>
      </c>
      <c r="E8" s="142">
        <v>-2598</v>
      </c>
      <c r="F8" s="152"/>
      <c r="G8" s="152"/>
      <c r="H8" s="152"/>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69" t="s">
        <v>184</v>
      </c>
      <c r="B9" s="142">
        <v>16</v>
      </c>
      <c r="C9" s="142">
        <v>59</v>
      </c>
      <c r="D9" s="142">
        <v>44</v>
      </c>
      <c r="E9" s="142">
        <v>162</v>
      </c>
      <c r="F9" s="152"/>
      <c r="G9" s="152"/>
      <c r="H9" s="152"/>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69" t="s">
        <v>96</v>
      </c>
      <c r="B10" s="142">
        <v>-21</v>
      </c>
      <c r="C10" s="142">
        <v>-44</v>
      </c>
      <c r="D10" s="142">
        <v>-17</v>
      </c>
      <c r="E10" s="142">
        <v>-32</v>
      </c>
      <c r="F10" s="152"/>
      <c r="G10" s="152"/>
      <c r="H10" s="152"/>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69" t="s">
        <v>13</v>
      </c>
      <c r="B11" s="142">
        <v>-2</v>
      </c>
      <c r="C11" s="248">
        <v>0</v>
      </c>
      <c r="D11" s="142">
        <v>-3</v>
      </c>
      <c r="E11" s="142">
        <v>5</v>
      </c>
      <c r="F11" s="152"/>
      <c r="G11" s="152"/>
      <c r="H11" s="152"/>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69" t="s">
        <v>14</v>
      </c>
      <c r="B12" s="142">
        <v>-65</v>
      </c>
      <c r="C12" s="142">
        <v>75</v>
      </c>
      <c r="D12" s="142">
        <v>-40</v>
      </c>
      <c r="E12" s="142">
        <v>-787</v>
      </c>
      <c r="F12" s="152"/>
      <c r="G12" s="152"/>
      <c r="H12" s="152"/>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s="156" customFormat="1">
      <c r="A13" s="189" t="s">
        <v>6</v>
      </c>
      <c r="B13" s="186">
        <v>1298</v>
      </c>
      <c r="C13" s="186">
        <v>1570</v>
      </c>
      <c r="D13" s="186">
        <v>1504</v>
      </c>
      <c r="E13" s="186">
        <v>758</v>
      </c>
      <c r="F13" s="235"/>
      <c r="G13" s="235"/>
      <c r="H13" s="235"/>
    </row>
    <row r="14" spans="1:134">
      <c r="A14" s="169" t="s">
        <v>183</v>
      </c>
      <c r="B14" s="142">
        <v>7</v>
      </c>
      <c r="C14" s="142">
        <v>6</v>
      </c>
      <c r="D14" s="142">
        <v>11</v>
      </c>
      <c r="E14" s="142">
        <v>11</v>
      </c>
      <c r="F14" s="152"/>
      <c r="G14" s="152"/>
      <c r="H14" s="152"/>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69" t="s">
        <v>335</v>
      </c>
      <c r="B15" s="142">
        <v>-100</v>
      </c>
      <c r="C15" s="142">
        <v>-72</v>
      </c>
      <c r="D15" s="142">
        <v>-48</v>
      </c>
      <c r="E15" s="142">
        <v>-30</v>
      </c>
      <c r="F15" s="152"/>
      <c r="G15" s="152"/>
      <c r="H15" s="152"/>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69" t="s">
        <v>328</v>
      </c>
      <c r="B16" s="142"/>
      <c r="C16" s="142"/>
      <c r="D16" s="142"/>
      <c r="E16" s="142">
        <v>-18</v>
      </c>
      <c r="F16" s="152"/>
      <c r="G16" s="152"/>
      <c r="H16" s="152"/>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69" t="s">
        <v>16</v>
      </c>
      <c r="B17" s="142">
        <v>-35</v>
      </c>
      <c r="C17" s="142">
        <v>-30</v>
      </c>
      <c r="D17" s="142">
        <v>-15</v>
      </c>
      <c r="E17" s="142">
        <v>-9</v>
      </c>
      <c r="F17" s="152"/>
      <c r="G17" s="152"/>
      <c r="H17" s="152"/>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s="156" customFormat="1">
      <c r="A18" s="189" t="s">
        <v>17</v>
      </c>
      <c r="B18" s="186">
        <v>1170</v>
      </c>
      <c r="C18" s="186">
        <v>1474</v>
      </c>
      <c r="D18" s="186">
        <v>1452</v>
      </c>
      <c r="E18" s="186">
        <v>712</v>
      </c>
      <c r="F18" s="235"/>
      <c r="G18" s="235"/>
      <c r="H18" s="235"/>
    </row>
    <row r="19" spans="1:134">
      <c r="A19" s="169" t="s">
        <v>18</v>
      </c>
      <c r="B19" s="142">
        <v>-240</v>
      </c>
      <c r="C19" s="142">
        <v>-180</v>
      </c>
      <c r="D19" s="142">
        <v>-160</v>
      </c>
      <c r="E19" s="142">
        <v>-122</v>
      </c>
      <c r="F19" s="152"/>
      <c r="G19" s="152"/>
      <c r="H19" s="152"/>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s="156" customFormat="1">
      <c r="A20" s="189" t="s">
        <v>120</v>
      </c>
      <c r="B20" s="186">
        <v>931</v>
      </c>
      <c r="C20" s="186">
        <v>1294</v>
      </c>
      <c r="D20" s="186">
        <v>1292</v>
      </c>
      <c r="E20" s="186">
        <v>590</v>
      </c>
      <c r="F20" s="235"/>
      <c r="G20" s="235"/>
      <c r="H20" s="235"/>
    </row>
    <row r="21" spans="1:134">
      <c r="A21" s="172"/>
      <c r="B21" s="171"/>
      <c r="C21" s="171"/>
      <c r="D21" s="171"/>
      <c r="E21" s="171"/>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s="156" customFormat="1">
      <c r="A22" s="189" t="s">
        <v>92</v>
      </c>
      <c r="B22" s="186"/>
      <c r="C22" s="186"/>
      <c r="D22" s="186"/>
      <c r="E22" s="186"/>
    </row>
    <row r="23" spans="1:134">
      <c r="A23" s="169" t="s">
        <v>93</v>
      </c>
      <c r="B23" s="142">
        <v>-368</v>
      </c>
      <c r="C23" s="142">
        <v>-5</v>
      </c>
      <c r="D23" s="142">
        <v>46</v>
      </c>
      <c r="E23" s="142">
        <v>52</v>
      </c>
      <c r="F23" s="152"/>
      <c r="G23" s="152"/>
      <c r="H23" s="152"/>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69" t="s">
        <v>94</v>
      </c>
      <c r="B24" s="142">
        <v>32</v>
      </c>
      <c r="C24" s="142">
        <v>-121</v>
      </c>
      <c r="D24" s="142">
        <v>68</v>
      </c>
      <c r="E24" s="142">
        <v>13</v>
      </c>
      <c r="F24" s="152"/>
      <c r="G24" s="152"/>
      <c r="H24" s="152"/>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s="156" customFormat="1">
      <c r="A25" s="189" t="s">
        <v>265</v>
      </c>
      <c r="B25" s="186">
        <v>-335</v>
      </c>
      <c r="C25" s="186">
        <v>-126</v>
      </c>
      <c r="D25" s="186">
        <v>114</v>
      </c>
      <c r="E25" s="186">
        <v>65</v>
      </c>
      <c r="F25" s="235"/>
      <c r="G25" s="235"/>
      <c r="H25" s="235"/>
    </row>
    <row r="26" spans="1:134" s="156" customFormat="1">
      <c r="A26" s="189" t="s">
        <v>266</v>
      </c>
      <c r="B26" s="186">
        <v>595</v>
      </c>
      <c r="C26" s="186">
        <v>1168</v>
      </c>
      <c r="D26" s="186">
        <v>1406</v>
      </c>
      <c r="E26" s="186">
        <v>655</v>
      </c>
      <c r="F26" s="235"/>
      <c r="G26" s="235"/>
      <c r="H26" s="235"/>
    </row>
    <row r="27" spans="1:134">
      <c r="A27" s="174"/>
      <c r="B27" s="142"/>
      <c r="C27" s="142"/>
      <c r="D27" s="142"/>
      <c r="E27" s="142"/>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s="156" customFormat="1">
      <c r="A28" s="189" t="s">
        <v>267</v>
      </c>
      <c r="B28" s="186"/>
      <c r="C28" s="186"/>
      <c r="D28" s="186"/>
      <c r="E28" s="186"/>
    </row>
    <row r="29" spans="1:134">
      <c r="A29" s="169" t="s">
        <v>334</v>
      </c>
      <c r="B29" s="142">
        <v>928</v>
      </c>
      <c r="C29" s="142">
        <v>1287</v>
      </c>
      <c r="D29" s="142">
        <v>1286</v>
      </c>
      <c r="E29" s="142">
        <v>589</v>
      </c>
      <c r="F29" s="152"/>
      <c r="G29" s="152"/>
      <c r="H29" s="152"/>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69" t="s">
        <v>19</v>
      </c>
      <c r="B30" s="142">
        <v>2</v>
      </c>
      <c r="C30" s="142">
        <v>7</v>
      </c>
      <c r="D30" s="142">
        <v>6</v>
      </c>
      <c r="E30" s="142">
        <v>1</v>
      </c>
      <c r="F30" s="152"/>
      <c r="G30" s="152"/>
      <c r="H30" s="152"/>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74"/>
      <c r="B31" s="142"/>
      <c r="C31" s="142"/>
      <c r="D31" s="142"/>
      <c r="E31" s="142"/>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s="156" customFormat="1">
      <c r="A32" s="189" t="s">
        <v>189</v>
      </c>
      <c r="B32" s="186"/>
      <c r="C32" s="186"/>
      <c r="D32" s="186"/>
      <c r="E32" s="186"/>
    </row>
    <row r="33" spans="1:134">
      <c r="A33" s="169" t="s">
        <v>334</v>
      </c>
      <c r="B33" s="142">
        <v>593</v>
      </c>
      <c r="C33" s="142">
        <v>1160</v>
      </c>
      <c r="D33" s="142">
        <v>1400</v>
      </c>
      <c r="E33" s="142">
        <v>654</v>
      </c>
      <c r="F33" s="152"/>
      <c r="G33" s="152"/>
      <c r="H33" s="152"/>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69" t="s">
        <v>19</v>
      </c>
      <c r="B34" s="142">
        <v>2</v>
      </c>
      <c r="C34" s="142">
        <v>8</v>
      </c>
      <c r="D34" s="142">
        <v>6</v>
      </c>
      <c r="E34" s="142">
        <v>1</v>
      </c>
      <c r="F34" s="152"/>
      <c r="G34" s="152"/>
      <c r="H34" s="152"/>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69"/>
      <c r="B35" s="142"/>
      <c r="C35" s="142"/>
      <c r="D35" s="142"/>
      <c r="E35" s="142"/>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s="156" customFormat="1">
      <c r="A36" s="185" t="s">
        <v>188</v>
      </c>
      <c r="B36" s="186"/>
      <c r="C36" s="186"/>
      <c r="D36" s="186"/>
      <c r="E36" s="186"/>
    </row>
    <row r="37" spans="1:134">
      <c r="A37" s="169" t="s">
        <v>9</v>
      </c>
      <c r="B37" s="146">
        <v>13.93</v>
      </c>
      <c r="C37" s="146">
        <v>19.29</v>
      </c>
      <c r="D37" s="146">
        <v>19.239999999999998</v>
      </c>
      <c r="E37" s="146">
        <v>8.77</v>
      </c>
      <c r="F37" s="149"/>
      <c r="G37" s="149"/>
      <c r="H37" s="149"/>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69" t="s">
        <v>20</v>
      </c>
      <c r="B38" s="146">
        <v>13.89</v>
      </c>
      <c r="C38" s="146">
        <v>19.170000000000002</v>
      </c>
      <c r="D38" s="146">
        <v>19.09</v>
      </c>
      <c r="E38" s="146">
        <v>8.74</v>
      </c>
      <c r="F38" s="149"/>
      <c r="G38" s="149"/>
      <c r="H38" s="149"/>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c r="B39" s="142"/>
      <c r="C39" s="142"/>
      <c r="D39" s="142"/>
      <c r="E39" s="142"/>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s="156" customFormat="1" ht="16.5">
      <c r="A40" s="185" t="s">
        <v>510</v>
      </c>
      <c r="B40" s="186"/>
      <c r="C40" s="186"/>
      <c r="D40" s="186"/>
      <c r="E40" s="186"/>
    </row>
    <row r="41" spans="1:134">
      <c r="A41" s="169" t="s">
        <v>80</v>
      </c>
      <c r="B41" s="142">
        <v>66663816</v>
      </c>
      <c r="C41" s="142">
        <v>66725249</v>
      </c>
      <c r="D41" s="142">
        <v>66980902</v>
      </c>
      <c r="E41" s="142">
        <v>67342244</v>
      </c>
      <c r="F41" s="152"/>
      <c r="G41" s="152"/>
      <c r="H41" s="152"/>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69" t="s">
        <v>81</v>
      </c>
      <c r="B42" s="142">
        <v>66655995.509589046</v>
      </c>
      <c r="C42" s="142">
        <v>66706398.326027401</v>
      </c>
      <c r="D42" s="142">
        <v>66854133</v>
      </c>
      <c r="E42" s="142">
        <v>67279875.380821913</v>
      </c>
      <c r="F42" s="152"/>
      <c r="G42" s="152"/>
      <c r="H42" s="152"/>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69" t="s">
        <v>82</v>
      </c>
      <c r="B43" s="142">
        <v>66826824.509589046</v>
      </c>
      <c r="C43" s="142">
        <v>67142319.326027393</v>
      </c>
      <c r="D43" s="142">
        <v>67362405</v>
      </c>
      <c r="E43" s="142">
        <v>67484564.942465752</v>
      </c>
      <c r="F43" s="152"/>
      <c r="G43" s="152"/>
      <c r="H43" s="152"/>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69"/>
      <c r="B44" s="142"/>
      <c r="C44" s="142"/>
      <c r="D44" s="142"/>
      <c r="E44" s="142"/>
      <c r="F44" s="152"/>
      <c r="G44" s="152"/>
      <c r="H44" s="152"/>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s="128" customFormat="1">
      <c r="A45" s="132" t="s">
        <v>453</v>
      </c>
    </row>
    <row r="46" spans="1:134" s="128" customFormat="1">
      <c r="A46" s="132" t="s">
        <v>451</v>
      </c>
    </row>
    <row r="47" spans="1:134">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ageMargins left="0.7" right="0.7" top="0.75" bottom="0.75" header="0.3" footer="0.3"/>
  <pageSetup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235</v>
      </c>
    </row>
    <row r="2" spans="1:17">
      <c r="B2" s="112">
        <v>43100</v>
      </c>
      <c r="C2" s="113"/>
      <c r="D2" s="113"/>
      <c r="E2" s="113"/>
      <c r="F2" s="113"/>
      <c r="G2" s="112">
        <v>43373</v>
      </c>
      <c r="H2" s="113"/>
      <c r="L2" s="112">
        <f>+G2</f>
        <v>43373</v>
      </c>
      <c r="M2" s="113"/>
    </row>
    <row r="3" spans="1:17" ht="20.5" thickBot="1">
      <c r="A3" s="80" t="s">
        <v>72</v>
      </c>
      <c r="B3" s="111" t="s">
        <v>231</v>
      </c>
      <c r="C3" s="114" t="s">
        <v>232</v>
      </c>
      <c r="D3" s="111" t="s">
        <v>234</v>
      </c>
      <c r="E3" s="111" t="s">
        <v>233</v>
      </c>
      <c r="F3" s="2"/>
      <c r="G3" s="111" t="s">
        <v>231</v>
      </c>
      <c r="H3" s="114" t="s">
        <v>232</v>
      </c>
      <c r="I3" s="111" t="s">
        <v>234</v>
      </c>
      <c r="J3" s="111" t="s">
        <v>233</v>
      </c>
      <c r="L3" s="111"/>
      <c r="M3" s="114" t="s">
        <v>232</v>
      </c>
      <c r="N3" s="111"/>
      <c r="O3" s="111" t="s">
        <v>233</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128</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119</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190</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236</v>
      </c>
      <c r="C17" s="118" t="e">
        <f>+C11/C15</f>
        <v>#REF!</v>
      </c>
      <c r="H17" s="118" t="e">
        <f>+H11/H15</f>
        <v>#REF!</v>
      </c>
      <c r="M17" s="118" t="e">
        <f>+M11/M15</f>
        <v>#REF!</v>
      </c>
    </row>
  </sheetData>
  <pageMargins left="0.7" right="0.7" top="0.75" bottom="0.75" header="0.3" footer="0.3"/>
  <pageSetup scale="60" orientation="portrait" verticalDpi="0" r:id="rId1"/>
  <colBreaks count="1" manualBreakCount="1">
    <brk id="15" max="1048575" man="1"/>
  </colBreaks>
  <ignoredErrors>
    <ignoredError sqref="B7:K8 M7:M8 O7:O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207</v>
      </c>
      <c r="P1" s="51"/>
    </row>
    <row r="2" spans="1:31" ht="15" thickBot="1">
      <c r="A2" s="44" t="s">
        <v>181</v>
      </c>
      <c r="B2" s="36"/>
      <c r="C2" s="36"/>
      <c r="D2" s="36"/>
      <c r="E2" s="36"/>
      <c r="F2" s="36"/>
      <c r="G2" s="36"/>
      <c r="AC2" t="s">
        <v>163</v>
      </c>
    </row>
    <row r="3" spans="1:31" ht="21.5" thickBot="1">
      <c r="A3" s="6" t="s">
        <v>2</v>
      </c>
      <c r="B3" s="17" t="s">
        <v>201</v>
      </c>
      <c r="C3" s="17" t="s">
        <v>202</v>
      </c>
      <c r="D3" s="17" t="s">
        <v>215</v>
      </c>
      <c r="E3" s="17"/>
      <c r="F3" s="17" t="s">
        <v>203</v>
      </c>
      <c r="G3" s="38"/>
      <c r="H3" s="6" t="s">
        <v>2</v>
      </c>
      <c r="I3" s="17" t="s">
        <v>196</v>
      </c>
      <c r="J3" s="17" t="s">
        <v>199</v>
      </c>
      <c r="K3" s="17" t="s">
        <v>215</v>
      </c>
      <c r="L3" s="17"/>
      <c r="M3" s="17" t="s">
        <v>195</v>
      </c>
      <c r="P3" s="72" t="s">
        <v>205</v>
      </c>
      <c r="AC3" s="2" t="s">
        <v>120</v>
      </c>
      <c r="AE3">
        <v>612</v>
      </c>
    </row>
    <row r="4" spans="1:31" ht="15" thickTop="1">
      <c r="A4" s="2" t="s">
        <v>4</v>
      </c>
      <c r="B4" s="33">
        <f>+Q103</f>
        <v>17537.113000000001</v>
      </c>
      <c r="C4" s="33" t="e">
        <f>#REF!</f>
        <v>#REF!</v>
      </c>
      <c r="D4" s="33">
        <f>185.776+4.72</f>
        <v>190.49600000000001</v>
      </c>
      <c r="E4" s="83" t="s">
        <v>216</v>
      </c>
      <c r="F4" s="33" t="e">
        <f t="shared" ref="F4:F15" si="0">+B4-C4+D4</f>
        <v>#REF!</v>
      </c>
      <c r="G4" s="33"/>
      <c r="H4" s="2" t="str">
        <f t="shared" ref="H4:H15" si="1">+A4</f>
        <v>Net sales</v>
      </c>
      <c r="I4" s="33">
        <f>+R103</f>
        <v>14366.842000000001</v>
      </c>
      <c r="J4" s="33" t="e">
        <f>#REF!</f>
        <v>#REF!</v>
      </c>
      <c r="K4" s="33">
        <f>61.644+3.783</f>
        <v>65.426999999999992</v>
      </c>
      <c r="L4" s="83" t="s">
        <v>216</v>
      </c>
      <c r="M4" s="33" t="e">
        <f t="shared" ref="M4:M12" si="2">+I4-J4+K4</f>
        <v>#REF!</v>
      </c>
      <c r="O4" s="52" t="s">
        <v>206</v>
      </c>
      <c r="AC4" s="2" t="s">
        <v>123</v>
      </c>
      <c r="AE4">
        <f>320+691</f>
        <v>1011</v>
      </c>
    </row>
    <row r="5" spans="1:31">
      <c r="A5" s="2" t="s">
        <v>11</v>
      </c>
      <c r="B5" s="33">
        <f>+Q104</f>
        <v>-10970.857</v>
      </c>
      <c r="C5" s="33" t="e">
        <f>#REF!</f>
        <v>#REF!</v>
      </c>
      <c r="D5" s="33">
        <f>-185.776-9.502-0.761</f>
        <v>-196.03900000000002</v>
      </c>
      <c r="E5" s="83" t="s">
        <v>216</v>
      </c>
      <c r="F5" s="33" t="e">
        <f t="shared" si="0"/>
        <v>#REF!</v>
      </c>
      <c r="G5" s="33"/>
      <c r="H5" s="2" t="str">
        <f t="shared" si="1"/>
        <v>Cost of goods and services</v>
      </c>
      <c r="I5" s="33">
        <f>+R104</f>
        <v>-8999.3279999999995</v>
      </c>
      <c r="J5" s="33" t="e">
        <f>#REF!</f>
        <v>#REF!</v>
      </c>
      <c r="K5" s="33">
        <f>-61.644-5.208-7.271</f>
        <v>-74.123000000000005</v>
      </c>
      <c r="L5" s="83" t="s">
        <v>216</v>
      </c>
      <c r="M5" s="33" t="e">
        <f t="shared" si="2"/>
        <v>#REF!</v>
      </c>
      <c r="N5" s="86"/>
      <c r="O5" s="18" t="e">
        <f>+N5+M5</f>
        <v>#REF!</v>
      </c>
      <c r="P5" s="52" t="s">
        <v>169</v>
      </c>
      <c r="AC5" s="2" t="s">
        <v>124</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125</v>
      </c>
      <c r="AE6">
        <f>699-AE4</f>
        <v>-312</v>
      </c>
    </row>
    <row r="7" spans="1:31">
      <c r="A7" s="2" t="s">
        <v>152</v>
      </c>
      <c r="B7" s="33">
        <f>+Q107+Q108</f>
        <v>-5344.6570000000002</v>
      </c>
      <c r="C7" s="33" t="e">
        <f>#REF!</f>
        <v>#REF!</v>
      </c>
      <c r="D7" s="33">
        <f>-8.169+3.612</f>
        <v>-4.5570000000000004</v>
      </c>
      <c r="E7" s="83" t="s">
        <v>216</v>
      </c>
      <c r="F7" s="33" t="e">
        <f t="shared" si="0"/>
        <v>#REF!</v>
      </c>
      <c r="G7" s="82"/>
      <c r="H7" s="2" t="str">
        <f t="shared" si="1"/>
        <v>Selling and administrative expenses</v>
      </c>
      <c r="I7" s="33">
        <f>+R107+R108</f>
        <v>-4400.8099999999995</v>
      </c>
      <c r="J7" s="33" t="e">
        <f>#REF!</f>
        <v>#REF!</v>
      </c>
      <c r="K7" s="33">
        <v>-3.234</v>
      </c>
      <c r="L7" s="83" t="s">
        <v>216</v>
      </c>
      <c r="M7" s="33" t="e">
        <f t="shared" si="2"/>
        <v>#REF!</v>
      </c>
    </row>
    <row r="8" spans="1:31">
      <c r="A8" s="2" t="s">
        <v>153</v>
      </c>
      <c r="B8" s="33">
        <f>+Q109+Q110+Q111</f>
        <v>42.048999999999999</v>
      </c>
      <c r="C8" s="33" t="e">
        <f>#REF!</f>
        <v>#REF!</v>
      </c>
      <c r="D8" s="33">
        <f>-4.859-0.761+0.76</f>
        <v>-4.8600000000000003</v>
      </c>
      <c r="E8" s="83" t="s">
        <v>216</v>
      </c>
      <c r="F8" s="33" t="e">
        <f t="shared" si="0"/>
        <v>#REF!</v>
      </c>
      <c r="G8" s="82"/>
      <c r="H8" s="2" t="str">
        <f t="shared" si="1"/>
        <v>Other operating revenues and expenses</v>
      </c>
      <c r="I8" s="33">
        <f>+R109+R110+R111</f>
        <v>37.036000000000023</v>
      </c>
      <c r="J8" s="33" t="e">
        <f>#REF!</f>
        <v>#REF!</v>
      </c>
      <c r="K8" s="33">
        <f>-4.245+7.721-0.45</f>
        <v>3.0259999999999998</v>
      </c>
      <c r="L8" s="83" t="s">
        <v>216</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216</v>
      </c>
      <c r="F11" s="33" t="e">
        <f t="shared" si="0"/>
        <v>#REF!</v>
      </c>
      <c r="G11" s="82"/>
      <c r="H11" s="2" t="str">
        <f t="shared" si="1"/>
        <v>Net interest</v>
      </c>
      <c r="I11" s="33">
        <f>+R115</f>
        <v>-4.7300000000000013</v>
      </c>
      <c r="J11" s="33" t="e">
        <f>#REF!</f>
        <v>#REF!</v>
      </c>
      <c r="K11" s="33">
        <v>7.6999999999999999E-2</v>
      </c>
      <c r="L11" s="83" t="s">
        <v>216</v>
      </c>
      <c r="M11" s="33" t="e">
        <f t="shared" si="2"/>
        <v>#REF!</v>
      </c>
      <c r="N11" s="85"/>
    </row>
    <row r="12" spans="1:31">
      <c r="A12" s="2" t="s">
        <v>16</v>
      </c>
      <c r="B12" s="33">
        <f>+Q116</f>
        <v>-40.210999999999999</v>
      </c>
      <c r="C12" s="33" t="e">
        <f>#REF!</f>
        <v>#REF!</v>
      </c>
      <c r="D12" s="33">
        <f>-0.023+0.02</f>
        <v>-2.9999999999999992E-3</v>
      </c>
      <c r="E12" s="83" t="s">
        <v>216</v>
      </c>
      <c r="F12" s="33" t="e">
        <f t="shared" si="0"/>
        <v>#REF!</v>
      </c>
      <c r="G12" s="82"/>
      <c r="H12" s="2" t="str">
        <f t="shared" si="1"/>
        <v>Other financial items</v>
      </c>
      <c r="I12" s="33">
        <f>+R116</f>
        <v>-32.298000000000009</v>
      </c>
      <c r="J12" s="33" t="e">
        <f>#REF!</f>
        <v>#REF!</v>
      </c>
      <c r="K12" s="33">
        <v>-0.13200000000000001</v>
      </c>
      <c r="L12" s="83" t="s">
        <v>216</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163</v>
      </c>
    </row>
    <row r="16" spans="1:31" ht="7.5" customHeight="1">
      <c r="A16" s="20"/>
      <c r="B16" s="64"/>
      <c r="C16" s="64"/>
      <c r="D16" s="64"/>
      <c r="E16" s="64"/>
      <c r="F16" s="64"/>
      <c r="G16" s="81"/>
      <c r="H16" s="20"/>
      <c r="I16" s="64"/>
      <c r="J16" s="64"/>
      <c r="K16" s="64"/>
      <c r="L16" s="64"/>
      <c r="M16" s="64"/>
    </row>
    <row r="17" spans="1:24" ht="12" customHeight="1">
      <c r="A17" s="84" t="s">
        <v>217</v>
      </c>
      <c r="B17" s="64"/>
      <c r="C17" s="64"/>
      <c r="D17" s="64"/>
      <c r="E17" s="64"/>
      <c r="F17" s="64"/>
      <c r="G17" s="81"/>
      <c r="H17" s="84" t="s">
        <v>217</v>
      </c>
      <c r="I17" s="64"/>
      <c r="J17" s="64"/>
      <c r="K17" s="64"/>
      <c r="L17" s="64"/>
      <c r="M17" s="64"/>
    </row>
    <row r="18" spans="1:24">
      <c r="A18" s="74" t="s">
        <v>211</v>
      </c>
      <c r="F18" s="18"/>
      <c r="H18" s="74" t="s">
        <v>211</v>
      </c>
      <c r="W18" t="s">
        <v>167</v>
      </c>
      <c r="X18">
        <v>1971</v>
      </c>
    </row>
    <row r="20" spans="1:24">
      <c r="A20" s="1" t="s">
        <v>208</v>
      </c>
    </row>
    <row r="21" spans="1:24" ht="15" thickBot="1">
      <c r="A21" t="s">
        <v>155</v>
      </c>
      <c r="B21" s="36"/>
      <c r="C21" s="36"/>
      <c r="D21" s="36"/>
      <c r="E21" s="36"/>
      <c r="F21" s="36"/>
      <c r="G21" s="36"/>
    </row>
    <row r="22" spans="1:24" ht="21.5" thickBot="1">
      <c r="A22" s="6" t="s">
        <v>2</v>
      </c>
      <c r="B22" s="17" t="s">
        <v>191</v>
      </c>
      <c r="C22" s="17" t="s">
        <v>192</v>
      </c>
      <c r="D22" s="17" t="s">
        <v>215</v>
      </c>
      <c r="E22" s="17"/>
      <c r="F22" s="17" t="s">
        <v>193</v>
      </c>
      <c r="G22" s="38"/>
      <c r="H22" s="6" t="s">
        <v>2</v>
      </c>
      <c r="I22" s="17" t="s">
        <v>194</v>
      </c>
      <c r="J22" s="17" t="s">
        <v>200</v>
      </c>
      <c r="K22" s="17" t="s">
        <v>215</v>
      </c>
      <c r="L22" s="17"/>
      <c r="M22" s="17" t="s">
        <v>195</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170</v>
      </c>
      <c r="B25" s="11">
        <f>+T130+T131+0.21+T129+T127</f>
        <v>779.84500000000003</v>
      </c>
      <c r="C25" s="11" t="e">
        <f>#REF!+#REF!+#REF!</f>
        <v>#REF!</v>
      </c>
      <c r="D25" s="5"/>
      <c r="E25" s="5"/>
      <c r="F25" s="5" t="e">
        <f>+B25-C25+D25</f>
        <v>#REF!</v>
      </c>
      <c r="G25" s="5" t="s">
        <v>164</v>
      </c>
      <c r="H25" s="35" t="s">
        <v>170</v>
      </c>
      <c r="I25" s="11">
        <f>+U130+U131+U129+U127</f>
        <v>784.97299999999996</v>
      </c>
      <c r="J25" s="5" t="e">
        <f>#REF!+#REF!+#REF!</f>
        <v>#REF!</v>
      </c>
      <c r="K25" s="5"/>
      <c r="L25" s="5"/>
      <c r="M25" s="5" t="e">
        <f>+I25-J25+K25</f>
        <v>#REF!</v>
      </c>
      <c r="T25" s="2"/>
      <c r="U25" s="5"/>
      <c r="V25" s="2"/>
    </row>
    <row r="26" spans="1:24" hidden="1">
      <c r="A26" s="41" t="s">
        <v>130</v>
      </c>
      <c r="B26" s="40"/>
      <c r="C26" s="5"/>
      <c r="D26" s="5"/>
      <c r="E26" s="5"/>
      <c r="F26" s="5">
        <f>+B26-C26+D26</f>
        <v>0</v>
      </c>
      <c r="G26" s="5" t="s">
        <v>198</v>
      </c>
      <c r="H26" s="41" t="s">
        <v>130</v>
      </c>
      <c r="I26" s="40"/>
      <c r="J26" s="5"/>
      <c r="K26" s="5"/>
      <c r="L26" s="5"/>
      <c r="M26" s="5">
        <f>+I26-J26+K26</f>
        <v>0</v>
      </c>
      <c r="V26" s="7"/>
    </row>
    <row r="27" spans="1:24" hidden="1">
      <c r="A27" s="41" t="s">
        <v>119</v>
      </c>
      <c r="B27" s="40"/>
      <c r="C27" s="5"/>
      <c r="D27" s="5"/>
      <c r="E27" s="5"/>
      <c r="F27" s="5">
        <f>+B27-C27+D27</f>
        <v>0</v>
      </c>
      <c r="G27" s="5"/>
      <c r="H27" s="41" t="s">
        <v>119</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216</v>
      </c>
      <c r="F30" s="5" t="e">
        <f t="shared" ref="F30:F36" si="3">+B30-C30+D30</f>
        <v>#REF!</v>
      </c>
      <c r="G30" s="5" t="s">
        <v>164</v>
      </c>
      <c r="H30" s="35" t="s">
        <v>30</v>
      </c>
      <c r="I30" s="11">
        <f>+U138+U136</f>
        <v>8482.9979999999996</v>
      </c>
      <c r="J30" s="5" t="e">
        <f>+#REF!+#REF!+#REF!</f>
        <v>#REF!</v>
      </c>
      <c r="K30" s="5">
        <f>143.478+12.179</f>
        <v>155.65700000000001</v>
      </c>
      <c r="L30" s="83" t="s">
        <v>216</v>
      </c>
      <c r="M30" s="5" t="e">
        <f t="shared" ref="M30:M36" si="4">+I30-J30+K30</f>
        <v>#REF!</v>
      </c>
      <c r="N30" s="85"/>
      <c r="P30" s="85"/>
    </row>
    <row r="31" spans="1:24">
      <c r="A31" s="35" t="s">
        <v>119</v>
      </c>
      <c r="B31" s="11">
        <v>0</v>
      </c>
      <c r="C31" s="5">
        <v>0</v>
      </c>
      <c r="D31" s="5"/>
      <c r="E31" s="83"/>
      <c r="F31" s="5"/>
      <c r="G31" s="5">
        <v>0</v>
      </c>
      <c r="H31" s="35" t="s">
        <v>119</v>
      </c>
      <c r="I31" s="11"/>
      <c r="J31" s="5" t="e">
        <f>+#REF!</f>
        <v>#REF!</v>
      </c>
      <c r="K31" s="5" t="e">
        <f>+J31</f>
        <v>#REF!</v>
      </c>
      <c r="L31" s="83" t="s">
        <v>216</v>
      </c>
      <c r="M31" s="5" t="e">
        <f t="shared" si="4"/>
        <v>#REF!</v>
      </c>
      <c r="N31" s="85"/>
      <c r="O31" t="s">
        <v>228</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216</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216</v>
      </c>
      <c r="M33" s="5">
        <f t="shared" si="4"/>
        <v>840.48099999999999</v>
      </c>
      <c r="O33" s="85"/>
    </row>
    <row r="34" spans="1:16" hidden="1">
      <c r="A34" s="41" t="s">
        <v>131</v>
      </c>
      <c r="B34" s="40"/>
      <c r="C34" s="5"/>
      <c r="D34" s="5"/>
      <c r="E34" s="5"/>
      <c r="F34" s="5">
        <f t="shared" si="3"/>
        <v>0</v>
      </c>
      <c r="G34" s="5"/>
      <c r="H34" s="41" t="s">
        <v>131</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197</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113</v>
      </c>
      <c r="B39" s="10"/>
      <c r="C39" s="10"/>
      <c r="D39" s="10"/>
      <c r="E39" s="10"/>
      <c r="F39" s="10"/>
      <c r="G39" s="10"/>
      <c r="H39" s="7" t="s">
        <v>113</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117</v>
      </c>
      <c r="B41" s="5">
        <f>+T151+T154+T155+T156</f>
        <v>2147.7199999999998</v>
      </c>
      <c r="C41" s="5" t="e">
        <f>#REF!</f>
        <v>#REF!</v>
      </c>
      <c r="D41" s="5"/>
      <c r="E41" s="5"/>
      <c r="F41" s="5" t="e">
        <f>+B41-C41+D41</f>
        <v>#REF!</v>
      </c>
      <c r="G41" s="5"/>
      <c r="H41" s="2" t="s">
        <v>117</v>
      </c>
      <c r="I41" s="5">
        <f>+U151+U154+U155+U156</f>
        <v>1636.7370000000001</v>
      </c>
      <c r="J41" s="5" t="e">
        <f>#REF!</f>
        <v>#REF!</v>
      </c>
      <c r="K41" s="5"/>
      <c r="L41" s="83" t="s">
        <v>216</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114</v>
      </c>
      <c r="B45" s="11">
        <f>+T161+T164+T163</f>
        <v>7422.9459999999999</v>
      </c>
      <c r="C45" s="5" t="e">
        <f>#REF!</f>
        <v>#REF!</v>
      </c>
      <c r="D45" s="5">
        <v>1115.471</v>
      </c>
      <c r="E45" s="83" t="s">
        <v>216</v>
      </c>
      <c r="F45" s="5" t="e">
        <f t="shared" si="5"/>
        <v>#REF!</v>
      </c>
      <c r="G45" s="5"/>
      <c r="H45" s="2" t="s">
        <v>114</v>
      </c>
      <c r="I45" s="11">
        <f>+U161+U164+U163</f>
        <v>7152.7170000000006</v>
      </c>
      <c r="J45" s="5" t="e">
        <f>#REF!</f>
        <v>#REF!</v>
      </c>
      <c r="K45" s="5">
        <f>+K30+33.955-4.135</f>
        <v>185.47700000000003</v>
      </c>
      <c r="L45" s="83" t="s">
        <v>216</v>
      </c>
      <c r="M45" s="5" t="e">
        <f t="shared" si="6"/>
        <v>#REF!</v>
      </c>
      <c r="N45" s="85"/>
      <c r="P45" s="85"/>
    </row>
    <row r="46" spans="1:16">
      <c r="A46" s="35" t="s">
        <v>116</v>
      </c>
      <c r="B46" s="11"/>
      <c r="C46" s="5" t="e">
        <f>#REF!</f>
        <v>#REF!</v>
      </c>
      <c r="D46" s="5" t="e">
        <f>+C46</f>
        <v>#REF!</v>
      </c>
      <c r="E46" s="83" t="s">
        <v>216</v>
      </c>
      <c r="F46" s="5" t="e">
        <f t="shared" si="5"/>
        <v>#REF!</v>
      </c>
      <c r="G46" s="5"/>
      <c r="H46" s="35" t="s">
        <v>116</v>
      </c>
      <c r="I46" s="11"/>
      <c r="J46" s="5" t="e">
        <f>#REF!</f>
        <v>#REF!</v>
      </c>
      <c r="K46" s="5" t="e">
        <f>+K31</f>
        <v>#REF!</v>
      </c>
      <c r="L46" s="5"/>
      <c r="M46" s="5" t="e">
        <f t="shared" si="6"/>
        <v>#REF!</v>
      </c>
    </row>
    <row r="47" spans="1:16" hidden="1">
      <c r="A47" s="41" t="s">
        <v>128</v>
      </c>
      <c r="B47" s="40"/>
      <c r="C47" s="5"/>
      <c r="D47" s="5"/>
      <c r="E47" s="5"/>
      <c r="F47" s="5">
        <f t="shared" si="5"/>
        <v>0</v>
      </c>
      <c r="G47" s="5"/>
      <c r="H47" s="41" t="s">
        <v>128</v>
      </c>
      <c r="I47" s="40"/>
      <c r="J47" s="5"/>
      <c r="K47" s="5"/>
      <c r="L47" s="5"/>
      <c r="M47" s="5">
        <f t="shared" si="6"/>
        <v>0</v>
      </c>
    </row>
    <row r="48" spans="1:16">
      <c r="A48" s="35" t="s">
        <v>171</v>
      </c>
      <c r="B48" s="11">
        <f>+T165</f>
        <v>17.699000000000002</v>
      </c>
      <c r="C48" s="11"/>
      <c r="D48" s="11"/>
      <c r="E48" s="11"/>
      <c r="F48" s="11">
        <f t="shared" si="5"/>
        <v>17.699000000000002</v>
      </c>
      <c r="G48" s="11"/>
      <c r="H48" s="35" t="s">
        <v>171</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217</v>
      </c>
      <c r="B52" s="10"/>
      <c r="C52" s="10"/>
      <c r="D52" s="10"/>
      <c r="E52" s="10"/>
      <c r="F52" s="10"/>
      <c r="G52" s="10"/>
      <c r="H52" s="84" t="s">
        <v>217</v>
      </c>
      <c r="I52" s="10"/>
      <c r="J52" s="10"/>
      <c r="K52" s="10"/>
      <c r="L52" s="10"/>
      <c r="M52" s="10"/>
    </row>
    <row r="53" spans="1:15">
      <c r="A53" s="74" t="s">
        <v>211</v>
      </c>
      <c r="H53" s="74" t="s">
        <v>211</v>
      </c>
    </row>
    <row r="54" spans="1:15">
      <c r="A54" s="7" t="s">
        <v>187</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209</v>
      </c>
      <c r="H56" s="16"/>
    </row>
    <row r="57" spans="1:15" ht="15" thickBot="1">
      <c r="A57" t="s">
        <v>172</v>
      </c>
      <c r="F57" s="36"/>
      <c r="G57" s="36"/>
      <c r="M57" s="36"/>
    </row>
    <row r="58" spans="1:15" ht="21.5" thickBot="1">
      <c r="A58" s="6" t="s">
        <v>2</v>
      </c>
      <c r="B58" s="17" t="s">
        <v>156</v>
      </c>
      <c r="C58" s="17" t="s">
        <v>157</v>
      </c>
      <c r="D58" s="17" t="s">
        <v>70</v>
      </c>
      <c r="E58" s="17"/>
      <c r="F58" s="17" t="s">
        <v>158</v>
      </c>
      <c r="G58" s="38"/>
      <c r="H58" s="6" t="s">
        <v>2</v>
      </c>
      <c r="I58" s="17" t="str">
        <f>+I3</f>
        <v>MTG  First nine months 2018</v>
      </c>
      <c r="J58" s="17" t="str">
        <f>+J3</f>
        <v>NENT First nine months 2018</v>
      </c>
      <c r="K58" s="17" t="s">
        <v>70</v>
      </c>
      <c r="L58" s="17"/>
      <c r="M58" s="17" t="str">
        <f>+M3</f>
        <v xml:space="preserve">MTG excl. NENT </v>
      </c>
    </row>
    <row r="59" spans="1:15" ht="15" thickTop="1">
      <c r="A59" s="2" t="s">
        <v>120</v>
      </c>
      <c r="B59" s="29">
        <f>+'IB6-IB8'!B15</f>
        <v>611.80400000000088</v>
      </c>
      <c r="C59" s="29" t="e">
        <f>+#REF!</f>
        <v>#REF!</v>
      </c>
      <c r="D59" s="105">
        <f>+D15</f>
        <v>-15.024000000000008</v>
      </c>
      <c r="E59" s="29"/>
      <c r="F59" s="29" t="e">
        <f>+B59-C59+D59</f>
        <v>#REF!</v>
      </c>
      <c r="G59" s="29"/>
      <c r="H59" s="2" t="s">
        <v>120</v>
      </c>
      <c r="I59" s="29">
        <f>+'IB6-IB8'!I15</f>
        <v>692.55500000000154</v>
      </c>
      <c r="J59" s="29" t="e">
        <f>+#REF!</f>
        <v>#REF!</v>
      </c>
      <c r="K59" s="105">
        <f>+K15</f>
        <v>-10.829000000000011</v>
      </c>
      <c r="L59" s="29"/>
      <c r="M59" s="29" t="e">
        <f>+I59-J59+K59</f>
        <v>#REF!</v>
      </c>
    </row>
    <row r="60" spans="1:15">
      <c r="A60" s="2" t="s">
        <v>123</v>
      </c>
      <c r="B60" s="29">
        <f>+AE4</f>
        <v>1011</v>
      </c>
      <c r="C60" s="29" t="e">
        <f>+#REF!</f>
        <v>#REF!</v>
      </c>
      <c r="D60" s="105"/>
      <c r="E60" s="29"/>
      <c r="F60" s="29" t="e">
        <f>+B60-C60+D60</f>
        <v>#REF!</v>
      </c>
      <c r="G60" s="29"/>
      <c r="H60" s="2" t="s">
        <v>123</v>
      </c>
      <c r="I60" s="99">
        <f>319+98</f>
        <v>417</v>
      </c>
      <c r="J60" s="29" t="e">
        <f>+#REF!</f>
        <v>#REF!</v>
      </c>
      <c r="K60" s="105"/>
      <c r="L60" s="29"/>
      <c r="M60" s="29" t="e">
        <f>+I60-J60+K60</f>
        <v>#REF!</v>
      </c>
    </row>
    <row r="61" spans="1:15" hidden="1">
      <c r="A61" s="2" t="s">
        <v>124</v>
      </c>
      <c r="B61" s="29"/>
      <c r="C61" s="29"/>
      <c r="D61" s="105"/>
      <c r="E61" s="29"/>
      <c r="F61" s="29">
        <f>+B61-C61+D61</f>
        <v>0</v>
      </c>
      <c r="G61" s="29"/>
      <c r="H61" s="2" t="s">
        <v>124</v>
      </c>
      <c r="I61" s="99"/>
      <c r="J61" s="29"/>
      <c r="K61" s="105"/>
      <c r="L61" s="29"/>
      <c r="M61" s="29">
        <f>+I61-J61+K61</f>
        <v>0</v>
      </c>
    </row>
    <row r="62" spans="1:15">
      <c r="A62" s="2" t="s">
        <v>125</v>
      </c>
      <c r="B62" s="29">
        <f>+AE6</f>
        <v>-312</v>
      </c>
      <c r="C62" s="29" t="e">
        <f>+#REF!</f>
        <v>#REF!</v>
      </c>
      <c r="D62" s="105">
        <f>-D59</f>
        <v>15.024000000000008</v>
      </c>
      <c r="E62" s="29"/>
      <c r="F62" s="29" t="e">
        <f>+B62-C62+D62</f>
        <v>#REF!</v>
      </c>
      <c r="G62" s="29"/>
      <c r="H62" s="2" t="s">
        <v>125</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154</v>
      </c>
      <c r="B66" s="11">
        <f>+X157+X158</f>
        <v>762.87199999999984</v>
      </c>
      <c r="C66" s="11" t="e">
        <f>+#REF!</f>
        <v>#REF!</v>
      </c>
      <c r="D66" s="40"/>
      <c r="E66" s="11"/>
      <c r="F66" s="11" t="e">
        <f>+B66-C66+D66</f>
        <v>#REF!</v>
      </c>
      <c r="G66" s="11"/>
      <c r="H66" s="2" t="s">
        <v>154</v>
      </c>
      <c r="I66" s="11">
        <f>+Y157+Y158</f>
        <v>61.784999999999997</v>
      </c>
      <c r="J66" s="11" t="e">
        <f>+#REF!</f>
        <v>#REF!</v>
      </c>
      <c r="K66" s="40"/>
      <c r="L66" s="11"/>
      <c r="M66" s="11" t="e">
        <f>+I66-J66+K66</f>
        <v>#REF!</v>
      </c>
    </row>
    <row r="67" spans="1:13">
      <c r="A67" s="2" t="s">
        <v>121</v>
      </c>
      <c r="B67" s="11">
        <f>+X159</f>
        <v>-329.96500000000003</v>
      </c>
      <c r="C67" s="11" t="e">
        <f>+#REF!</f>
        <v>#REF!</v>
      </c>
      <c r="D67" s="40"/>
      <c r="E67" s="11"/>
      <c r="F67" s="11" t="e">
        <f>+B67-C67+D67</f>
        <v>#REF!</v>
      </c>
      <c r="G67" s="11"/>
      <c r="H67" s="2" t="s">
        <v>121</v>
      </c>
      <c r="I67" s="11">
        <f>+Y159</f>
        <v>-668.17700000000002</v>
      </c>
      <c r="J67" s="11" t="e">
        <f>+#REF!</f>
        <v>#REF!</v>
      </c>
      <c r="K67" s="40"/>
      <c r="L67" s="11"/>
      <c r="M67" s="11" t="e">
        <f>+I67-J67+K67</f>
        <v>#REF!</v>
      </c>
    </row>
    <row r="68" spans="1:13">
      <c r="A68" s="2" t="s">
        <v>122</v>
      </c>
      <c r="B68" s="11">
        <f>+X160</f>
        <v>31.992999999999974</v>
      </c>
      <c r="C68" s="11" t="e">
        <f>+#REF!</f>
        <v>#REF!</v>
      </c>
      <c r="D68" s="40"/>
      <c r="E68" s="11"/>
      <c r="F68" s="11" t="e">
        <f>+B68-C68+D68</f>
        <v>#REF!</v>
      </c>
      <c r="G68" s="11"/>
      <c r="H68" s="2" t="s">
        <v>122</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218</v>
      </c>
      <c r="B76" s="11">
        <f>+X178</f>
        <v>-18.697999999999979</v>
      </c>
      <c r="C76" s="11"/>
      <c r="D76" s="40"/>
      <c r="E76" s="11"/>
      <c r="F76" s="11">
        <f>+B76-C76+D76</f>
        <v>-18.697999999999979</v>
      </c>
      <c r="G76" s="11"/>
      <c r="H76" s="2" t="s">
        <v>218</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211</v>
      </c>
      <c r="H78" s="74" t="s">
        <v>211</v>
      </c>
    </row>
    <row r="79" spans="1:13">
      <c r="A79" s="3" t="s">
        <v>168</v>
      </c>
      <c r="B79" s="15">
        <f>+B77-'IB6-IB8'!B32</f>
        <v>8.4000000000514774E-2</v>
      </c>
      <c r="C79" s="15" t="e">
        <f>+C77-'IB6-IB8'!C32</f>
        <v>#REF!</v>
      </c>
      <c r="D79" s="15">
        <f>+D77-'IB6-IB8'!D32</f>
        <v>0</v>
      </c>
      <c r="E79" s="15">
        <f>+E77-'IB6-IB8'!E32</f>
        <v>0</v>
      </c>
      <c r="F79" s="15" t="e">
        <f>+F77-'IB6-IB8'!F32</f>
        <v>#REF!</v>
      </c>
      <c r="G79" s="15"/>
      <c r="H79" s="3" t="s">
        <v>168</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118</v>
      </c>
      <c r="B87" s="108">
        <f>+B46</f>
        <v>0</v>
      </c>
      <c r="C87" s="108" t="e">
        <f>+C46</f>
        <v>#REF!</v>
      </c>
      <c r="D87" s="108" t="e">
        <f>+D46</f>
        <v>#REF!</v>
      </c>
      <c r="E87" s="108"/>
      <c r="F87" s="108" t="e">
        <f>+F46</f>
        <v>#REF!</v>
      </c>
      <c r="H87" s="79" t="s">
        <v>118</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119</v>
      </c>
      <c r="B91" s="108">
        <f t="shared" ref="B91:D92" si="7">+B31</f>
        <v>0</v>
      </c>
      <c r="C91" s="108">
        <f t="shared" si="7"/>
        <v>0</v>
      </c>
      <c r="D91" s="108">
        <f t="shared" si="7"/>
        <v>0</v>
      </c>
      <c r="E91" s="108"/>
      <c r="F91" s="108">
        <f>+F31</f>
        <v>0</v>
      </c>
      <c r="H91" s="79" t="s">
        <v>119</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162</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159</v>
      </c>
      <c r="Q107" s="66">
        <v>-1638.6289999999999</v>
      </c>
      <c r="R107" s="75">
        <v>-1492.6</v>
      </c>
      <c r="W107" s="7"/>
    </row>
    <row r="108" spans="16:23">
      <c r="P108" s="65" t="s">
        <v>95</v>
      </c>
      <c r="Q108" s="66">
        <v>-3706.0280000000002</v>
      </c>
      <c r="R108" s="75">
        <v>-2908.21</v>
      </c>
      <c r="W108" s="2"/>
    </row>
    <row r="109" spans="16:23">
      <c r="P109" s="65" t="s">
        <v>160</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161</v>
      </c>
      <c r="Q120" s="66">
        <v>611.80400000000088</v>
      </c>
      <c r="R120" s="75">
        <v>692.55500000000097</v>
      </c>
      <c r="W120" s="2"/>
    </row>
    <row r="121" spans="16:23">
      <c r="S121" t="s">
        <v>162</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165</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162</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166</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2"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144</v>
      </c>
      <c r="B4" s="38"/>
      <c r="C4" s="38"/>
      <c r="D4" s="38"/>
      <c r="E4" s="38"/>
      <c r="F4" s="38"/>
      <c r="G4" s="38"/>
      <c r="H4" s="38"/>
    </row>
    <row r="5" spans="1:10" ht="14.9" customHeight="1">
      <c r="A5" s="26" t="s">
        <v>4</v>
      </c>
      <c r="B5" s="23"/>
      <c r="C5" s="23"/>
      <c r="D5" s="23"/>
      <c r="E5" s="23"/>
      <c r="F5" s="29" t="e">
        <f>+#REF!</f>
        <v>#REF!</v>
      </c>
      <c r="G5" s="29" t="e">
        <f>+#REF!</f>
        <v>#REF!</v>
      </c>
      <c r="H5" s="29" t="e">
        <f>+#REF!</f>
        <v>#REF!</v>
      </c>
      <c r="J5" t="s">
        <v>126</v>
      </c>
    </row>
    <row r="6" spans="1:10" ht="14.9" customHeight="1">
      <c r="A6" s="27" t="s">
        <v>86</v>
      </c>
      <c r="B6" s="23"/>
      <c r="C6" s="24"/>
      <c r="D6" s="24"/>
      <c r="E6" s="24"/>
      <c r="F6" s="39" t="s">
        <v>133</v>
      </c>
      <c r="G6" s="39" t="s">
        <v>133</v>
      </c>
      <c r="H6" s="39" t="s">
        <v>133</v>
      </c>
      <c r="J6" s="51" t="s">
        <v>132</v>
      </c>
    </row>
    <row r="7" spans="1:10" ht="14.9" customHeight="1">
      <c r="A7" s="28" t="s">
        <v>87</v>
      </c>
      <c r="B7" s="23"/>
      <c r="C7" s="24"/>
      <c r="D7" s="24"/>
      <c r="E7" s="24"/>
      <c r="F7" s="32">
        <v>0</v>
      </c>
      <c r="G7" s="32">
        <v>0</v>
      </c>
      <c r="H7" s="32">
        <v>0</v>
      </c>
      <c r="J7" s="51" t="s">
        <v>132</v>
      </c>
    </row>
    <row r="8" spans="1:10" ht="14.9" customHeight="1">
      <c r="A8" s="27" t="s">
        <v>88</v>
      </c>
      <c r="B8" s="23"/>
      <c r="C8" s="24"/>
      <c r="D8" s="24"/>
      <c r="E8" s="24"/>
      <c r="F8" s="39" t="s">
        <v>133</v>
      </c>
      <c r="G8" s="39" t="s">
        <v>133</v>
      </c>
      <c r="H8" s="39" t="s">
        <v>133</v>
      </c>
      <c r="J8" s="51" t="s">
        <v>132</v>
      </c>
    </row>
    <row r="9" spans="1:10" ht="14.9" customHeight="1">
      <c r="A9" s="27" t="s">
        <v>5</v>
      </c>
      <c r="B9" s="23"/>
      <c r="C9" s="24"/>
      <c r="D9" s="24"/>
      <c r="E9" s="24"/>
      <c r="F9" s="39" t="s">
        <v>133</v>
      </c>
      <c r="G9" s="39" t="s">
        <v>133</v>
      </c>
      <c r="H9" s="39" t="s">
        <v>133</v>
      </c>
      <c r="J9" s="51" t="s">
        <v>132</v>
      </c>
    </row>
    <row r="10" spans="1:10">
      <c r="A10" s="26" t="s">
        <v>89</v>
      </c>
      <c r="B10" s="23"/>
      <c r="C10" s="23"/>
      <c r="D10" s="23"/>
      <c r="E10" s="23"/>
      <c r="F10" s="29" t="e">
        <f>+#REF!-#REF!</f>
        <v>#REF!</v>
      </c>
      <c r="G10" s="29" t="e">
        <f>+#REF!-#REF!</f>
        <v>#REF!</v>
      </c>
      <c r="H10" s="29" t="e">
        <f>+#REF!-#REF!</f>
        <v>#REF!</v>
      </c>
      <c r="J10" t="s">
        <v>126</v>
      </c>
    </row>
    <row r="11" spans="1:10" ht="14.9" customHeight="1">
      <c r="A11" s="27" t="s">
        <v>138</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126</v>
      </c>
    </row>
    <row r="13" spans="1:10" ht="14.9" customHeight="1">
      <c r="A13" s="26" t="s">
        <v>6</v>
      </c>
      <c r="B13" s="23"/>
      <c r="C13" s="23"/>
      <c r="D13" s="23"/>
      <c r="E13" s="23"/>
      <c r="F13" s="29" t="e">
        <f>+#REF!</f>
        <v>#REF!</v>
      </c>
      <c r="G13" s="29" t="e">
        <f>+#REF!</f>
        <v>#REF!</v>
      </c>
      <c r="H13" s="29" t="e">
        <f>+#REF!</f>
        <v>#REF!</v>
      </c>
      <c r="J13" t="s">
        <v>126</v>
      </c>
    </row>
    <row r="14" spans="1:10" ht="14.9" customHeight="1">
      <c r="A14" s="27" t="s">
        <v>137</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126</v>
      </c>
    </row>
    <row r="16" spans="1:10" ht="14.9" customHeight="1">
      <c r="A16" s="26"/>
      <c r="B16" s="23"/>
      <c r="C16" s="23"/>
      <c r="D16" s="23"/>
      <c r="E16" s="23"/>
      <c r="F16" s="29"/>
      <c r="G16" s="29"/>
      <c r="H16" s="29"/>
    </row>
    <row r="17" spans="1:11" ht="14.9" customHeight="1">
      <c r="A17" s="49" t="s">
        <v>143</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126</v>
      </c>
    </row>
    <row r="19" spans="1:11" ht="14.9" customHeight="1">
      <c r="A19" s="26" t="s">
        <v>139</v>
      </c>
      <c r="B19" s="23"/>
      <c r="C19" s="23"/>
      <c r="D19" s="23"/>
      <c r="E19" s="23"/>
      <c r="F19" s="29" t="e">
        <f>+#REF!</f>
        <v>#REF!</v>
      </c>
      <c r="G19" s="29" t="e">
        <f>+#REF!</f>
        <v>#REF!</v>
      </c>
      <c r="H19" s="29" t="e">
        <f>+#REF!</f>
        <v>#REF!</v>
      </c>
      <c r="J19" t="s">
        <v>126</v>
      </c>
    </row>
    <row r="20" spans="1:11" ht="14.9" customHeight="1">
      <c r="A20" s="26" t="s">
        <v>140</v>
      </c>
      <c r="B20" s="23"/>
      <c r="C20" s="23"/>
      <c r="D20" s="23"/>
      <c r="E20" s="23"/>
      <c r="F20" s="29" t="e">
        <f>+#REF!</f>
        <v>#REF!</v>
      </c>
      <c r="G20" s="29" t="e">
        <f>+#REF!</f>
        <v>#REF!</v>
      </c>
      <c r="H20" s="29" t="e">
        <f>+#REF!</f>
        <v>#REF!</v>
      </c>
      <c r="J20" t="s">
        <v>126</v>
      </c>
    </row>
    <row r="21" spans="1:11" ht="14.9" customHeight="1">
      <c r="A21" s="26" t="s">
        <v>121</v>
      </c>
      <c r="B21" s="23"/>
      <c r="C21" s="23"/>
      <c r="D21" s="23"/>
      <c r="E21" s="23"/>
      <c r="F21" s="29" t="e">
        <f>+#REF!</f>
        <v>#REF!</v>
      </c>
      <c r="G21" s="29" t="e">
        <f>+#REF!</f>
        <v>#REF!</v>
      </c>
      <c r="H21" s="29" t="e">
        <f>+#REF!</f>
        <v>#REF!</v>
      </c>
      <c r="J21" t="s">
        <v>126</v>
      </c>
    </row>
    <row r="22" spans="1:11" ht="14.9" customHeight="1">
      <c r="A22" s="26" t="s">
        <v>141</v>
      </c>
      <c r="B22" s="23"/>
      <c r="C22" s="23"/>
      <c r="D22" s="23"/>
      <c r="E22" s="23"/>
      <c r="F22" s="29" t="e">
        <f>+#REF!+#REF!</f>
        <v>#REF!</v>
      </c>
      <c r="G22" s="29" t="e">
        <f>+#REF!+#REF!</f>
        <v>#REF!</v>
      </c>
      <c r="H22" s="29" t="e">
        <f>+#REF!+#REF!</f>
        <v>#REF!</v>
      </c>
      <c r="J22" t="s">
        <v>126</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126</v>
      </c>
    </row>
    <row r="26" spans="1:11" ht="14.9" customHeight="1">
      <c r="A26" s="26" t="s">
        <v>150</v>
      </c>
      <c r="B26" s="23"/>
      <c r="C26" s="23"/>
      <c r="D26" s="23"/>
      <c r="E26" s="23"/>
      <c r="F26" s="29" t="e">
        <f>+#REF!+#REF!</f>
        <v>#REF!</v>
      </c>
      <c r="G26" s="29" t="e">
        <f>+#REF!+#REF!</f>
        <v>#REF!</v>
      </c>
      <c r="H26" s="29" t="e">
        <f>+#REF!+#REF!</f>
        <v>#REF!</v>
      </c>
      <c r="J26" t="s">
        <v>126</v>
      </c>
    </row>
    <row r="27" spans="1:11" ht="14.9" customHeight="1">
      <c r="A27" s="26" t="s">
        <v>91</v>
      </c>
      <c r="B27" s="23"/>
      <c r="C27" s="23"/>
      <c r="D27" s="23"/>
      <c r="E27" s="23"/>
      <c r="F27" s="29" t="e">
        <f>+#REF!</f>
        <v>#REF!</v>
      </c>
      <c r="G27" s="29" t="e">
        <f>+#REF!</f>
        <v>#REF!</v>
      </c>
      <c r="H27" s="29" t="e">
        <f>+#REF!</f>
        <v>#REF!</v>
      </c>
      <c r="J27" t="s">
        <v>126</v>
      </c>
    </row>
    <row r="28" spans="1:11" ht="14.9" customHeight="1">
      <c r="A28" s="26" t="s">
        <v>142</v>
      </c>
      <c r="B28" s="23"/>
      <c r="C28" s="23"/>
      <c r="D28" s="23"/>
      <c r="E28" s="23"/>
      <c r="F28" s="29"/>
      <c r="G28" s="29"/>
      <c r="H28" s="29"/>
      <c r="K28" s="51" t="s">
        <v>151</v>
      </c>
    </row>
    <row r="29" spans="1:11" ht="14.9" customHeight="1">
      <c r="A29" s="26" t="s">
        <v>127</v>
      </c>
      <c r="B29" s="23"/>
      <c r="C29" s="23"/>
      <c r="D29" s="23"/>
      <c r="E29" s="23"/>
      <c r="F29" s="29" t="e">
        <f>+#REF!</f>
        <v>#REF!</v>
      </c>
      <c r="G29" s="29" t="e">
        <f>+#REF!</f>
        <v>#REF!</v>
      </c>
      <c r="H29" s="29" t="e">
        <f>+#REF!</f>
        <v>#REF!</v>
      </c>
      <c r="J29" t="s">
        <v>126</v>
      </c>
    </row>
    <row r="30" spans="1:11" ht="14.9" customHeight="1">
      <c r="A30" s="26"/>
      <c r="B30" s="23"/>
      <c r="C30" s="23"/>
      <c r="D30" s="23"/>
      <c r="E30" s="23"/>
      <c r="F30" s="29"/>
      <c r="G30" s="29"/>
      <c r="H30" s="29"/>
    </row>
    <row r="31" spans="1:11" ht="14.9" customHeight="1">
      <c r="A31" s="49" t="s">
        <v>145</v>
      </c>
      <c r="B31" s="23"/>
      <c r="C31" s="23"/>
      <c r="D31" s="23"/>
      <c r="E31" s="23"/>
      <c r="F31" s="29"/>
      <c r="G31" s="29"/>
      <c r="H31" s="29"/>
    </row>
    <row r="32" spans="1:11" ht="14.9" customHeight="1">
      <c r="A32" s="26" t="s">
        <v>146</v>
      </c>
      <c r="B32" s="23"/>
      <c r="C32" s="23"/>
      <c r="D32" s="23"/>
      <c r="E32" s="23"/>
      <c r="F32" s="29"/>
      <c r="G32" s="29"/>
      <c r="H32" s="29"/>
    </row>
    <row r="33" spans="1:8" ht="14.9" customHeight="1">
      <c r="A33" s="26" t="s">
        <v>147</v>
      </c>
      <c r="B33" s="23"/>
      <c r="C33" s="23"/>
      <c r="D33" s="23"/>
      <c r="E33" s="23"/>
      <c r="F33" s="29"/>
      <c r="G33" s="29"/>
      <c r="H33" s="29"/>
    </row>
    <row r="34" spans="1:8" ht="14.9" customHeight="1">
      <c r="A34" s="26" t="s">
        <v>148</v>
      </c>
      <c r="B34" s="23"/>
      <c r="C34" s="23"/>
      <c r="D34" s="23"/>
      <c r="E34" s="23"/>
      <c r="F34" s="29"/>
      <c r="G34" s="29"/>
      <c r="H34" s="29"/>
    </row>
    <row r="35" spans="1:8" ht="14.9" customHeight="1">
      <c r="A35" s="26" t="s">
        <v>149</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212</v>
      </c>
      <c r="B1" s="1"/>
    </row>
    <row r="2" spans="1:13">
      <c r="A2" t="s">
        <v>172</v>
      </c>
      <c r="B2" s="16"/>
    </row>
    <row r="3" spans="1:13" ht="15" thickBot="1">
      <c r="A3" s="16" t="s">
        <v>134</v>
      </c>
      <c r="B3" s="1"/>
    </row>
    <row r="4" spans="1:13" ht="30" customHeight="1" thickBot="1">
      <c r="A4" s="6" t="s">
        <v>2</v>
      </c>
      <c r="B4" s="17" t="s">
        <v>204</v>
      </c>
      <c r="C4" s="17" t="s">
        <v>107</v>
      </c>
      <c r="E4" t="s">
        <v>219</v>
      </c>
    </row>
    <row r="5" spans="1:13" ht="15" thickTop="1">
      <c r="A5" s="2" t="s">
        <v>173</v>
      </c>
      <c r="B5" s="5">
        <v>1071.395</v>
      </c>
      <c r="C5" s="11">
        <v>1373.175</v>
      </c>
      <c r="E5" t="s">
        <v>220</v>
      </c>
    </row>
    <row r="6" spans="1:13">
      <c r="A6" s="2" t="s">
        <v>174</v>
      </c>
      <c r="B6" s="5">
        <v>1740.01</v>
      </c>
      <c r="C6" s="11">
        <v>1234.336</v>
      </c>
      <c r="E6" t="s">
        <v>220</v>
      </c>
    </row>
    <row r="7" spans="1:13" ht="14.5" customHeight="1">
      <c r="A7" s="2" t="s">
        <v>175</v>
      </c>
      <c r="B7" s="5">
        <v>1031.425</v>
      </c>
      <c r="C7" s="5">
        <v>1451.002</v>
      </c>
      <c r="E7" t="s">
        <v>221</v>
      </c>
    </row>
    <row r="8" spans="1:13" ht="14.5" customHeight="1">
      <c r="A8" s="2" t="s">
        <v>70</v>
      </c>
      <c r="B8" s="5">
        <v>-19.748000000000001</v>
      </c>
      <c r="C8" s="5">
        <v>-19.335000000000001</v>
      </c>
    </row>
    <row r="9" spans="1:13">
      <c r="A9" s="14" t="s">
        <v>71</v>
      </c>
      <c r="B9" s="43" t="e">
        <f>+'IB9'!E10</f>
        <v>#REF!</v>
      </c>
      <c r="C9" s="43" t="e">
        <f>+'IB9'!E5</f>
        <v>#REF!</v>
      </c>
      <c r="E9" t="s">
        <v>222</v>
      </c>
    </row>
    <row r="10" spans="1:13">
      <c r="A10" s="2"/>
      <c r="B10" s="4"/>
      <c r="C10" s="44"/>
    </row>
    <row r="11" spans="1:13" ht="15" thickBot="1">
      <c r="A11" s="16" t="s">
        <v>227</v>
      </c>
      <c r="B11" s="1"/>
    </row>
    <row r="12" spans="1:13" ht="30" customHeight="1" thickBot="1">
      <c r="A12" s="6" t="s">
        <v>2</v>
      </c>
      <c r="B12" s="17" t="str">
        <f>B$4</f>
        <v>First nine months 2018</v>
      </c>
      <c r="C12" s="17" t="str">
        <f>C$4</f>
        <v>Full year  2017</v>
      </c>
      <c r="I12" s="38"/>
      <c r="M12" s="38"/>
    </row>
    <row r="13" spans="1:13" ht="15" thickTop="1">
      <c r="A13" s="100" t="s">
        <v>176</v>
      </c>
      <c r="B13" s="103">
        <f>+'IB9'!E11</f>
        <v>137.09599999999998</v>
      </c>
      <c r="C13" s="103" t="e">
        <f>+'IB9'!E6</f>
        <v>#REF!</v>
      </c>
      <c r="E13" t="s">
        <v>222</v>
      </c>
    </row>
    <row r="14" spans="1:13">
      <c r="A14" s="2" t="s">
        <v>225</v>
      </c>
      <c r="B14" s="5">
        <v>-49</v>
      </c>
      <c r="C14" s="5">
        <f>-68</f>
        <v>-68</v>
      </c>
      <c r="E14" t="s">
        <v>229</v>
      </c>
    </row>
    <row r="15" spans="1:13">
      <c r="A15" s="2" t="s">
        <v>226</v>
      </c>
      <c r="B15" s="5">
        <f>-128+1</f>
        <v>-127</v>
      </c>
      <c r="C15" s="5">
        <f>-109+17</f>
        <v>-92</v>
      </c>
      <c r="E15" t="s">
        <v>229</v>
      </c>
      <c r="H15" s="102" t="s">
        <v>213</v>
      </c>
      <c r="I15" s="102" t="s">
        <v>213</v>
      </c>
    </row>
    <row r="16" spans="1:13">
      <c r="A16" s="101" t="s">
        <v>177</v>
      </c>
      <c r="B16" s="104">
        <f>+B13+B14+B15</f>
        <v>-38.904000000000025</v>
      </c>
      <c r="C16" s="104" t="e">
        <f>+C13+C14+C15</f>
        <v>#REF!</v>
      </c>
      <c r="E16" t="s">
        <v>222</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223</v>
      </c>
      <c r="H18" s="18" t="e">
        <f>+B18-'IB6-IB8'!M10</f>
        <v>#REF!</v>
      </c>
      <c r="I18" s="18" t="e">
        <f>+C18-'IB6-IB8'!F10</f>
        <v>#REF!</v>
      </c>
      <c r="J18" s="18"/>
      <c r="K18" s="95"/>
    </row>
    <row r="19" spans="1:11">
      <c r="J19" s="96"/>
      <c r="K19" s="97"/>
    </row>
    <row r="20" spans="1:11" ht="15" thickBot="1">
      <c r="A20" s="16" t="s">
        <v>178</v>
      </c>
      <c r="B20" s="1"/>
      <c r="J20" s="18"/>
      <c r="K20" s="18"/>
    </row>
    <row r="21" spans="1:11" ht="30" customHeight="1" thickBot="1">
      <c r="A21" s="6" t="s">
        <v>135</v>
      </c>
      <c r="B21" s="17" t="str">
        <f>B$4</f>
        <v>First nine months 2018</v>
      </c>
      <c r="C21" s="17" t="str">
        <f>C$4</f>
        <v>Full year  2017</v>
      </c>
      <c r="J21" s="18"/>
      <c r="K21" s="18"/>
    </row>
    <row r="22" spans="1:11" ht="15" thickTop="1">
      <c r="A22" s="2" t="s">
        <v>179</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180</v>
      </c>
      <c r="B27" s="1"/>
    </row>
    <row r="28" spans="1:11" ht="30" customHeight="1" thickBot="1">
      <c r="A28" s="6" t="s">
        <v>135</v>
      </c>
      <c r="B28" s="17" t="str">
        <f>B$4</f>
        <v>First nine months 2018</v>
      </c>
      <c r="C28" s="17" t="str">
        <f>C$4</f>
        <v>Full year  2017</v>
      </c>
    </row>
    <row r="29" spans="1:11" ht="15" thickTop="1">
      <c r="A29" s="2" t="s">
        <v>176</v>
      </c>
      <c r="B29" s="94" t="e">
        <f>+B13/B9*100</f>
        <v>#REF!</v>
      </c>
      <c r="C29" s="94" t="e">
        <f>+C13/C9*100</f>
        <v>#REF!</v>
      </c>
      <c r="E29" t="s">
        <v>224</v>
      </c>
    </row>
    <row r="30" spans="1:11">
      <c r="A30" s="2" t="s">
        <v>177</v>
      </c>
      <c r="B30" s="94" t="e">
        <f>+B16/B9*100</f>
        <v>#REF!</v>
      </c>
      <c r="C30" s="94" t="e">
        <f>+C16/C9*100</f>
        <v>#REF!</v>
      </c>
      <c r="E30" t="s">
        <v>224</v>
      </c>
    </row>
    <row r="31" spans="1:11">
      <c r="A31" s="2" t="s">
        <v>136</v>
      </c>
      <c r="B31" s="94" t="e">
        <f>+B18/B9*100</f>
        <v>#REF!</v>
      </c>
      <c r="C31" s="94" t="e">
        <f>+C18/C9*100</f>
        <v>#REF!</v>
      </c>
      <c r="E31" t="s">
        <v>224</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22"/>
  <sheetViews>
    <sheetView showGridLines="0" tabSelected="1" view="pageBreakPreview" zoomScale="80" zoomScaleNormal="90" zoomScaleSheetLayoutView="80" workbookViewId="0"/>
  </sheetViews>
  <sheetFormatPr defaultColWidth="8.81640625" defaultRowHeight="14.5"/>
  <cols>
    <col min="1" max="1" width="47.453125" bestFit="1" customWidth="1"/>
    <col min="2" max="2" width="24.1796875" bestFit="1" customWidth="1"/>
  </cols>
  <sheetData>
    <row r="1" spans="1:2" s="226" customFormat="1">
      <c r="A1" s="156" t="s">
        <v>1</v>
      </c>
      <c r="B1" s="156" t="s">
        <v>381</v>
      </c>
    </row>
    <row r="2" spans="1:2" s="226" customFormat="1">
      <c r="A2" s="156" t="s">
        <v>268</v>
      </c>
      <c r="B2" s="156"/>
    </row>
    <row r="3" spans="1:2">
      <c r="A3" s="148" t="s">
        <v>10</v>
      </c>
      <c r="B3" s="148" t="s">
        <v>306</v>
      </c>
    </row>
    <row r="4" spans="1:2">
      <c r="A4" s="148" t="s">
        <v>269</v>
      </c>
      <c r="B4" s="148" t="s">
        <v>307</v>
      </c>
    </row>
    <row r="5" spans="1:2">
      <c r="A5" s="148" t="s">
        <v>271</v>
      </c>
      <c r="B5" s="148" t="s">
        <v>314</v>
      </c>
    </row>
    <row r="6" spans="1:2">
      <c r="A6" s="148" t="s">
        <v>272</v>
      </c>
      <c r="B6" s="148" t="s">
        <v>308</v>
      </c>
    </row>
    <row r="7" spans="1:2">
      <c r="A7" s="148" t="s">
        <v>273</v>
      </c>
      <c r="B7" s="148" t="s">
        <v>309</v>
      </c>
    </row>
    <row r="8" spans="1:2">
      <c r="A8" s="148" t="s">
        <v>368</v>
      </c>
      <c r="B8" s="148" t="s">
        <v>375</v>
      </c>
    </row>
    <row r="9" spans="1:2">
      <c r="A9" s="148" t="s">
        <v>0</v>
      </c>
      <c r="B9" s="148" t="s">
        <v>376</v>
      </c>
    </row>
    <row r="10" spans="1:2">
      <c r="A10" s="148" t="s">
        <v>379</v>
      </c>
      <c r="B10" s="148" t="s">
        <v>377</v>
      </c>
    </row>
    <row r="11" spans="1:2">
      <c r="A11" s="148" t="s">
        <v>382</v>
      </c>
      <c r="B11" s="148" t="s">
        <v>425</v>
      </c>
    </row>
    <row r="12" spans="1:2">
      <c r="A12" s="148" t="s">
        <v>394</v>
      </c>
      <c r="B12" s="148" t="s">
        <v>426</v>
      </c>
    </row>
    <row r="13" spans="1:2">
      <c r="A13" s="148" t="s">
        <v>476</v>
      </c>
      <c r="B13" s="148" t="s">
        <v>462</v>
      </c>
    </row>
    <row r="14" spans="1:2" s="226" customFormat="1">
      <c r="A14" s="275" t="s">
        <v>434</v>
      </c>
      <c r="B14" s="275"/>
    </row>
    <row r="15" spans="1:2">
      <c r="A15" s="274" t="s">
        <v>269</v>
      </c>
      <c r="B15" s="274" t="s">
        <v>463</v>
      </c>
    </row>
    <row r="16" spans="1:2">
      <c r="A16" s="274" t="s">
        <v>271</v>
      </c>
      <c r="B16" s="274" t="s">
        <v>464</v>
      </c>
    </row>
    <row r="17" spans="1:2">
      <c r="A17" s="274" t="s">
        <v>273</v>
      </c>
      <c r="B17" s="274" t="s">
        <v>465</v>
      </c>
    </row>
    <row r="18" spans="1:2">
      <c r="A18" s="274" t="s">
        <v>272</v>
      </c>
      <c r="B18" s="274" t="s">
        <v>466</v>
      </c>
    </row>
    <row r="19" spans="1:2" s="226" customFormat="1">
      <c r="A19" s="275" t="s">
        <v>436</v>
      </c>
      <c r="B19" s="275"/>
    </row>
    <row r="20" spans="1:2">
      <c r="A20" s="274" t="s">
        <v>435</v>
      </c>
      <c r="B20" s="274" t="s">
        <v>467</v>
      </c>
    </row>
    <row r="21" spans="1:2">
      <c r="A21" s="274" t="s">
        <v>449</v>
      </c>
      <c r="B21" s="274" t="s">
        <v>468</v>
      </c>
    </row>
    <row r="22" spans="1:2">
      <c r="A22" s="148"/>
      <c r="B22" s="148"/>
    </row>
  </sheetData>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0.249977111117893"/>
    <pageSetUpPr fitToPage="1"/>
  </sheetPr>
  <dimension ref="A1:P43"/>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66.1796875" style="122" customWidth="1"/>
    <col min="2" max="14" width="10.453125" style="122" customWidth="1"/>
    <col min="15" max="16384" width="8.81640625" style="122"/>
  </cols>
  <sheetData>
    <row r="1" spans="1:16" s="156" customFormat="1">
      <c r="A1" s="155" t="s">
        <v>10</v>
      </c>
      <c r="B1" s="130"/>
      <c r="C1" s="130"/>
      <c r="D1" s="130"/>
      <c r="E1" s="130"/>
      <c r="F1" s="130"/>
      <c r="G1" s="130"/>
      <c r="H1" s="130"/>
      <c r="I1" s="130"/>
      <c r="J1" s="130"/>
      <c r="K1" s="130"/>
      <c r="L1" s="130"/>
      <c r="M1" s="130"/>
      <c r="N1" s="130"/>
    </row>
    <row r="2" spans="1:16" s="156" customFormat="1" ht="13.5" thickBot="1">
      <c r="A2" s="157" t="s">
        <v>268</v>
      </c>
      <c r="B2" s="155"/>
      <c r="C2" s="157"/>
      <c r="D2" s="157"/>
      <c r="E2" s="157"/>
      <c r="F2" s="155"/>
      <c r="G2" s="157"/>
      <c r="H2" s="157"/>
      <c r="I2" s="155"/>
      <c r="J2" s="157"/>
      <c r="K2" s="155"/>
      <c r="L2" s="155"/>
      <c r="M2" s="157"/>
      <c r="N2" s="155"/>
      <c r="O2" s="158"/>
      <c r="P2" s="158"/>
    </row>
    <row r="3" spans="1:16" s="156" customFormat="1" ht="14" thickTop="1" thickBot="1">
      <c r="A3" s="159" t="s">
        <v>230</v>
      </c>
      <c r="B3" s="160" t="s">
        <v>313</v>
      </c>
      <c r="C3" s="161" t="s">
        <v>337</v>
      </c>
      <c r="D3" s="161" t="s">
        <v>342</v>
      </c>
      <c r="E3" s="159" t="s">
        <v>358</v>
      </c>
      <c r="F3" s="161" t="s">
        <v>363</v>
      </c>
      <c r="G3" s="161" t="s">
        <v>391</v>
      </c>
      <c r="H3" s="161" t="s">
        <v>427</v>
      </c>
      <c r="I3" s="160" t="s">
        <v>429</v>
      </c>
      <c r="J3" s="161" t="s">
        <v>457</v>
      </c>
      <c r="K3" s="161" t="s">
        <v>460</v>
      </c>
      <c r="L3" s="161" t="s">
        <v>477</v>
      </c>
      <c r="M3" s="161" t="s">
        <v>480</v>
      </c>
      <c r="N3" s="160" t="s">
        <v>483</v>
      </c>
      <c r="O3" s="160" t="s">
        <v>512</v>
      </c>
      <c r="P3" s="160" t="s">
        <v>524</v>
      </c>
    </row>
    <row r="4" spans="1:16" s="156" customFormat="1" ht="13.5" thickTop="1">
      <c r="A4" s="160" t="s">
        <v>3</v>
      </c>
      <c r="B4" s="162"/>
      <c r="C4" s="163"/>
      <c r="D4" s="163"/>
      <c r="E4" s="162"/>
      <c r="F4" s="163"/>
      <c r="G4" s="163"/>
      <c r="H4" s="163"/>
      <c r="I4" s="162"/>
      <c r="J4" s="163"/>
      <c r="K4" s="163"/>
      <c r="L4" s="163"/>
      <c r="M4" s="163"/>
      <c r="N4" s="162"/>
      <c r="O4" s="164"/>
      <c r="P4" s="164"/>
    </row>
    <row r="5" spans="1:16">
      <c r="A5" s="138" t="s">
        <v>4</v>
      </c>
      <c r="B5" s="139">
        <v>3430</v>
      </c>
      <c r="C5" s="139">
        <v>3565.6000000000004</v>
      </c>
      <c r="D5" s="139">
        <v>3382.6000000000004</v>
      </c>
      <c r="E5" s="139">
        <v>3825.4</v>
      </c>
      <c r="F5" s="139">
        <v>3370.2</v>
      </c>
      <c r="G5" s="139">
        <v>2624</v>
      </c>
      <c r="H5" s="139">
        <v>2828</v>
      </c>
      <c r="I5" s="139">
        <v>3182</v>
      </c>
      <c r="J5" s="139">
        <v>2982</v>
      </c>
      <c r="K5" s="139">
        <v>3072</v>
      </c>
      <c r="L5" s="139">
        <v>3054</v>
      </c>
      <c r="M5" s="139">
        <v>3553</v>
      </c>
      <c r="N5" s="139">
        <v>3324</v>
      </c>
      <c r="O5" s="139">
        <v>3725</v>
      </c>
      <c r="P5" s="139">
        <v>3972</v>
      </c>
    </row>
    <row r="6" spans="1:16" ht="14.5">
      <c r="A6" s="138" t="s">
        <v>498</v>
      </c>
      <c r="B6" s="140">
        <v>5.6000000000000001E-2</v>
      </c>
      <c r="C6" s="140">
        <v>5.5E-2</v>
      </c>
      <c r="D6" s="140">
        <v>9.5000000000000001E-2</v>
      </c>
      <c r="E6" s="140">
        <v>4.2000000000000003E-2</v>
      </c>
      <c r="F6" s="140">
        <v>-1.7999999999999999E-2</v>
      </c>
      <c r="G6" s="140">
        <v>-0.126</v>
      </c>
      <c r="H6" s="140">
        <v>0.104</v>
      </c>
      <c r="I6" s="140">
        <v>6.0999999999999999E-2</v>
      </c>
      <c r="J6" s="140">
        <v>0.159</v>
      </c>
      <c r="K6" s="140">
        <v>0.313</v>
      </c>
      <c r="L6" s="140">
        <v>9.9000000000000005E-2</v>
      </c>
      <c r="M6" s="140">
        <v>0.124</v>
      </c>
      <c r="N6" s="140">
        <v>9.9000000000000005E-2</v>
      </c>
      <c r="O6" s="140">
        <v>0.184</v>
      </c>
      <c r="P6" s="140" t="s">
        <v>526</v>
      </c>
    </row>
    <row r="7" spans="1:16">
      <c r="A7" s="138"/>
      <c r="B7" s="141"/>
      <c r="C7" s="141"/>
      <c r="D7" s="141"/>
      <c r="E7" s="141"/>
      <c r="F7" s="141"/>
      <c r="G7" s="141"/>
      <c r="H7" s="141"/>
      <c r="I7" s="141"/>
      <c r="J7" s="141"/>
      <c r="K7" s="141"/>
      <c r="L7" s="141"/>
      <c r="M7" s="141"/>
      <c r="N7" s="141"/>
      <c r="O7" s="141"/>
      <c r="P7" s="141"/>
    </row>
    <row r="8" spans="1:16" s="156" customFormat="1">
      <c r="A8" s="155" t="s">
        <v>411</v>
      </c>
      <c r="B8" s="165">
        <v>284</v>
      </c>
      <c r="C8" s="165">
        <v>432.09999999999997</v>
      </c>
      <c r="D8" s="165">
        <v>265</v>
      </c>
      <c r="E8" s="165">
        <v>460</v>
      </c>
      <c r="F8" s="165">
        <v>219</v>
      </c>
      <c r="G8" s="165">
        <v>156</v>
      </c>
      <c r="H8" s="165">
        <v>176</v>
      </c>
      <c r="I8" s="165">
        <v>426</v>
      </c>
      <c r="J8" s="165">
        <v>163</v>
      </c>
      <c r="K8" s="165">
        <v>244</v>
      </c>
      <c r="L8" s="165">
        <v>80</v>
      </c>
      <c r="M8" s="165">
        <v>121</v>
      </c>
      <c r="N8" s="165">
        <v>-49</v>
      </c>
      <c r="O8" s="165">
        <v>132</v>
      </c>
      <c r="P8" s="165">
        <v>-171</v>
      </c>
    </row>
    <row r="9" spans="1:16">
      <c r="A9" s="138" t="s">
        <v>393</v>
      </c>
      <c r="B9" s="142">
        <v>0.3</v>
      </c>
      <c r="C9" s="142">
        <v>1.7</v>
      </c>
      <c r="D9" s="143">
        <v>0.39999999999999991</v>
      </c>
      <c r="E9" s="143">
        <v>2.3000000000000003</v>
      </c>
      <c r="F9" s="142">
        <v>0.2</v>
      </c>
      <c r="G9" s="142">
        <v>54</v>
      </c>
      <c r="H9" s="142">
        <v>80</v>
      </c>
      <c r="I9" s="142">
        <v>-35</v>
      </c>
      <c r="J9" s="142">
        <v>47</v>
      </c>
      <c r="K9" s="142">
        <v>9</v>
      </c>
      <c r="L9" s="142">
        <v>34</v>
      </c>
      <c r="M9" s="142">
        <v>-51</v>
      </c>
      <c r="N9" s="142">
        <v>55</v>
      </c>
      <c r="O9" s="142">
        <v>73</v>
      </c>
      <c r="P9" s="142">
        <v>71</v>
      </c>
    </row>
    <row r="10" spans="1:16" s="156" customFormat="1">
      <c r="A10" s="155" t="s">
        <v>177</v>
      </c>
      <c r="B10" s="166">
        <v>284.3</v>
      </c>
      <c r="C10" s="166">
        <v>433.79999999999995</v>
      </c>
      <c r="D10" s="166">
        <v>265</v>
      </c>
      <c r="E10" s="166">
        <v>462</v>
      </c>
      <c r="F10" s="166">
        <v>219.2</v>
      </c>
      <c r="G10" s="166">
        <v>210</v>
      </c>
      <c r="H10" s="166">
        <v>256</v>
      </c>
      <c r="I10" s="166">
        <v>392</v>
      </c>
      <c r="J10" s="166">
        <v>210</v>
      </c>
      <c r="K10" s="166">
        <v>253</v>
      </c>
      <c r="L10" s="166">
        <v>114</v>
      </c>
      <c r="M10" s="166">
        <v>69</v>
      </c>
      <c r="N10" s="166">
        <v>6</v>
      </c>
      <c r="O10" s="166">
        <v>205</v>
      </c>
      <c r="P10" s="166">
        <v>-100</v>
      </c>
    </row>
    <row r="11" spans="1:16">
      <c r="A11" s="138" t="s">
        <v>90</v>
      </c>
      <c r="B11" s="142">
        <v>-56.2</v>
      </c>
      <c r="C11" s="142">
        <v>0</v>
      </c>
      <c r="D11" s="143">
        <v>0</v>
      </c>
      <c r="E11" s="143">
        <v>-699</v>
      </c>
      <c r="F11" s="142">
        <v>0</v>
      </c>
      <c r="G11" s="142">
        <v>2383</v>
      </c>
      <c r="H11" s="142">
        <v>0</v>
      </c>
      <c r="I11" s="142">
        <v>-275</v>
      </c>
      <c r="J11" s="142">
        <v>0</v>
      </c>
      <c r="K11" s="142">
        <v>-74</v>
      </c>
      <c r="L11" s="142">
        <v>0</v>
      </c>
      <c r="M11" s="142">
        <v>0</v>
      </c>
      <c r="N11" s="142">
        <v>595</v>
      </c>
      <c r="O11" s="142">
        <v>0</v>
      </c>
      <c r="P11" s="290" t="s">
        <v>298</v>
      </c>
    </row>
    <row r="12" spans="1:16" s="156" customFormat="1">
      <c r="A12" s="155" t="s">
        <v>6</v>
      </c>
      <c r="B12" s="166">
        <v>228.10000000000002</v>
      </c>
      <c r="C12" s="166">
        <v>433.79999999999995</v>
      </c>
      <c r="D12" s="166">
        <v>265.10000000000002</v>
      </c>
      <c r="E12" s="166">
        <v>-237.10000000000002</v>
      </c>
      <c r="F12" s="166">
        <v>219.2</v>
      </c>
      <c r="G12" s="166">
        <v>2594</v>
      </c>
      <c r="H12" s="166">
        <v>256</v>
      </c>
      <c r="I12" s="166">
        <v>117</v>
      </c>
      <c r="J12" s="166">
        <v>210</v>
      </c>
      <c r="K12" s="166">
        <v>179</v>
      </c>
      <c r="L12" s="166">
        <v>114</v>
      </c>
      <c r="M12" s="166">
        <v>69</v>
      </c>
      <c r="N12" s="166">
        <v>602</v>
      </c>
      <c r="O12" s="166">
        <v>205</v>
      </c>
      <c r="P12" s="166">
        <v>-100</v>
      </c>
    </row>
    <row r="13" spans="1:16">
      <c r="A13" s="138"/>
      <c r="B13" s="145"/>
      <c r="C13" s="145"/>
      <c r="D13" s="145"/>
      <c r="E13" s="145"/>
      <c r="F13" s="145"/>
      <c r="G13" s="145"/>
      <c r="H13" s="145"/>
      <c r="I13" s="145"/>
      <c r="J13" s="145"/>
      <c r="K13" s="145"/>
      <c r="L13" s="145"/>
      <c r="M13" s="145"/>
      <c r="N13" s="145"/>
      <c r="O13" s="145"/>
      <c r="P13" s="145"/>
    </row>
    <row r="14" spans="1:16">
      <c r="A14" s="138" t="s">
        <v>369</v>
      </c>
      <c r="B14" s="142">
        <v>172.4</v>
      </c>
      <c r="C14" s="142">
        <v>331.29999999999995</v>
      </c>
      <c r="D14" s="142">
        <v>203.7</v>
      </c>
      <c r="E14" s="142">
        <v>-169.79999999999995</v>
      </c>
      <c r="F14" s="142">
        <v>155.69999999999999</v>
      </c>
      <c r="G14" s="142">
        <v>2517</v>
      </c>
      <c r="H14" s="142">
        <v>199</v>
      </c>
      <c r="I14" s="142">
        <v>-4</v>
      </c>
      <c r="J14" s="142">
        <v>155</v>
      </c>
      <c r="K14" s="142">
        <v>87</v>
      </c>
      <c r="L14" s="142">
        <v>91</v>
      </c>
      <c r="M14" s="142">
        <v>32</v>
      </c>
      <c r="N14" s="142">
        <v>483</v>
      </c>
      <c r="O14" s="142">
        <v>175</v>
      </c>
      <c r="P14" s="142">
        <v>-86</v>
      </c>
    </row>
    <row r="15" spans="1:16">
      <c r="A15" s="138" t="s">
        <v>370</v>
      </c>
      <c r="B15" s="142">
        <v>-5.8</v>
      </c>
      <c r="C15" s="142">
        <v>17.100000000000001</v>
      </c>
      <c r="D15" s="142">
        <v>29.6</v>
      </c>
      <c r="E15" s="142">
        <v>11.100000000000001</v>
      </c>
      <c r="F15" s="142">
        <v>0.9</v>
      </c>
      <c r="G15" s="142">
        <v>-3</v>
      </c>
      <c r="H15" s="142">
        <v>-12</v>
      </c>
      <c r="I15" s="142">
        <v>-629</v>
      </c>
      <c r="J15" s="142">
        <v>-10</v>
      </c>
      <c r="K15" s="142">
        <v>5</v>
      </c>
      <c r="L15" s="142">
        <v>-36</v>
      </c>
      <c r="M15" s="142">
        <v>0</v>
      </c>
      <c r="N15" s="142">
        <v>0</v>
      </c>
      <c r="O15" s="142">
        <v>0</v>
      </c>
      <c r="P15" s="290" t="s">
        <v>298</v>
      </c>
    </row>
    <row r="16" spans="1:16">
      <c r="A16" s="138" t="s">
        <v>378</v>
      </c>
      <c r="B16" s="142">
        <v>166.6</v>
      </c>
      <c r="C16" s="142">
        <v>348.4</v>
      </c>
      <c r="D16" s="142">
        <v>233.29999999999998</v>
      </c>
      <c r="E16" s="142">
        <v>-158.69999999999996</v>
      </c>
      <c r="F16" s="142">
        <v>156.6</v>
      </c>
      <c r="G16" s="142">
        <v>2515</v>
      </c>
      <c r="H16" s="142">
        <v>188</v>
      </c>
      <c r="I16" s="142">
        <v>-633</v>
      </c>
      <c r="J16" s="142">
        <v>145</v>
      </c>
      <c r="K16" s="142">
        <v>92</v>
      </c>
      <c r="L16" s="142">
        <v>55</v>
      </c>
      <c r="M16" s="142">
        <v>32</v>
      </c>
      <c r="N16" s="142">
        <v>483</v>
      </c>
      <c r="O16" s="142">
        <v>175</v>
      </c>
      <c r="P16" s="142">
        <v>-86</v>
      </c>
    </row>
    <row r="17" spans="1:16">
      <c r="A17" s="138" t="s">
        <v>9</v>
      </c>
      <c r="B17" s="146">
        <v>2.48</v>
      </c>
      <c r="C17" s="146">
        <v>5.17</v>
      </c>
      <c r="D17" s="146">
        <v>3.46</v>
      </c>
      <c r="E17" s="146">
        <v>-2.36</v>
      </c>
      <c r="F17" s="146">
        <v>2.33</v>
      </c>
      <c r="G17" s="146">
        <v>37.340000000000003</v>
      </c>
      <c r="H17" s="146">
        <v>2.79</v>
      </c>
      <c r="I17" s="146">
        <v>-9.4</v>
      </c>
      <c r="J17" s="146">
        <v>1.99</v>
      </c>
      <c r="K17" s="146">
        <v>1.18</v>
      </c>
      <c r="L17" s="146">
        <v>0.71</v>
      </c>
      <c r="M17" s="146">
        <v>0.41</v>
      </c>
      <c r="N17" s="146">
        <v>6.2</v>
      </c>
      <c r="O17" s="146">
        <v>2.25</v>
      </c>
      <c r="P17" s="146">
        <v>-1.1000000000000001</v>
      </c>
    </row>
    <row r="18" spans="1:16">
      <c r="A18" s="138"/>
      <c r="B18" s="147"/>
      <c r="C18" s="147"/>
      <c r="D18" s="147"/>
      <c r="E18" s="147"/>
      <c r="F18" s="147"/>
      <c r="G18" s="147"/>
      <c r="H18" s="147"/>
      <c r="I18" s="147"/>
      <c r="J18" s="147"/>
      <c r="K18" s="147"/>
      <c r="L18" s="147"/>
      <c r="M18" s="147"/>
      <c r="N18" s="147"/>
      <c r="O18" s="147"/>
      <c r="P18" s="147"/>
    </row>
    <row r="19" spans="1:16">
      <c r="A19" s="138" t="s">
        <v>394</v>
      </c>
      <c r="B19" s="147">
        <v>218</v>
      </c>
      <c r="C19" s="147">
        <v>333</v>
      </c>
      <c r="D19" s="147">
        <v>206</v>
      </c>
      <c r="E19" s="147">
        <v>389</v>
      </c>
      <c r="F19" s="147">
        <v>158</v>
      </c>
      <c r="G19" s="147">
        <v>148</v>
      </c>
      <c r="H19" s="147">
        <v>218.63850600000001</v>
      </c>
      <c r="I19" s="147">
        <v>432</v>
      </c>
      <c r="J19" s="147">
        <v>231</v>
      </c>
      <c r="K19" s="147">
        <v>266</v>
      </c>
      <c r="L19" s="147">
        <v>179</v>
      </c>
      <c r="M19" s="147">
        <v>189</v>
      </c>
      <c r="N19" s="147">
        <v>39</v>
      </c>
      <c r="O19" s="147">
        <v>212</v>
      </c>
      <c r="P19" s="147">
        <v>-49</v>
      </c>
    </row>
    <row r="20" spans="1:16">
      <c r="A20" s="138" t="s">
        <v>412</v>
      </c>
      <c r="B20" s="146">
        <v>3.25</v>
      </c>
      <c r="C20" s="146">
        <v>4.9400000000000004</v>
      </c>
      <c r="D20" s="146">
        <v>3.06</v>
      </c>
      <c r="E20" s="146">
        <v>5.78</v>
      </c>
      <c r="F20" s="146">
        <v>2.35</v>
      </c>
      <c r="G20" s="146">
        <v>2.2000000000000002</v>
      </c>
      <c r="H20" s="146">
        <v>3.2464222368019873</v>
      </c>
      <c r="I20" s="146">
        <v>6.41</v>
      </c>
      <c r="J20" s="146">
        <v>3.1643463119415882</v>
      </c>
      <c r="K20" s="146">
        <v>3.41</v>
      </c>
      <c r="L20" s="146">
        <v>2.2999999999999998</v>
      </c>
      <c r="M20" s="146">
        <v>2.4300000000000002</v>
      </c>
      <c r="N20" s="146">
        <v>0.5</v>
      </c>
      <c r="O20" s="146">
        <v>2.71</v>
      </c>
      <c r="P20" s="146">
        <v>-0.63</v>
      </c>
    </row>
    <row r="21" spans="1:16">
      <c r="A21" s="148"/>
      <c r="B21" s="148"/>
      <c r="C21" s="149"/>
      <c r="D21" s="148"/>
      <c r="E21" s="148"/>
      <c r="F21" s="148"/>
      <c r="G21" s="148"/>
      <c r="H21" s="148"/>
      <c r="I21" s="148"/>
      <c r="J21" s="148"/>
      <c r="K21" s="148"/>
      <c r="L21" s="148"/>
      <c r="M21" s="148"/>
      <c r="N21" s="148"/>
      <c r="O21" s="148"/>
      <c r="P21" s="148"/>
    </row>
    <row r="22" spans="1:16" s="156" customFormat="1">
      <c r="A22" s="155" t="s">
        <v>10</v>
      </c>
      <c r="B22" s="130"/>
      <c r="C22" s="130"/>
      <c r="D22" s="130"/>
      <c r="E22" s="130"/>
      <c r="F22" s="130"/>
      <c r="G22" s="130"/>
      <c r="H22" s="130"/>
      <c r="I22" s="130"/>
      <c r="J22" s="130"/>
      <c r="K22" s="130"/>
      <c r="L22" s="130"/>
      <c r="M22" s="130"/>
      <c r="N22" s="130"/>
      <c r="O22" s="130"/>
      <c r="P22" s="130"/>
    </row>
    <row r="23" spans="1:16" s="156" customFormat="1" ht="13.5" thickBot="1">
      <c r="A23" s="157" t="s">
        <v>274</v>
      </c>
      <c r="B23" s="155"/>
      <c r="C23" s="157"/>
      <c r="D23" s="157"/>
      <c r="E23" s="157"/>
      <c r="F23" s="155"/>
      <c r="G23" s="157"/>
      <c r="H23" s="157"/>
      <c r="I23" s="155"/>
      <c r="J23" s="157"/>
      <c r="K23" s="155"/>
      <c r="L23" s="155"/>
      <c r="M23" s="157"/>
      <c r="N23" s="155"/>
    </row>
    <row r="24" spans="1:16" s="156" customFormat="1" ht="14" thickTop="1" thickBot="1">
      <c r="A24" s="159" t="s">
        <v>230</v>
      </c>
      <c r="B24" s="160" t="s">
        <v>313</v>
      </c>
      <c r="C24" s="161" t="s">
        <v>337</v>
      </c>
      <c r="D24" s="161" t="s">
        <v>342</v>
      </c>
      <c r="E24" s="159" t="s">
        <v>358</v>
      </c>
      <c r="F24" s="161" t="s">
        <v>363</v>
      </c>
      <c r="G24" s="161" t="s">
        <v>391</v>
      </c>
      <c r="H24" s="161" t="s">
        <v>427</v>
      </c>
      <c r="I24" s="160" t="s">
        <v>429</v>
      </c>
      <c r="J24" s="161" t="s">
        <v>457</v>
      </c>
      <c r="K24" s="161" t="s">
        <v>460</v>
      </c>
      <c r="L24" s="161" t="s">
        <v>477</v>
      </c>
      <c r="M24" s="161" t="s">
        <v>480</v>
      </c>
      <c r="N24" s="160" t="s">
        <v>483</v>
      </c>
      <c r="O24" s="276" t="str">
        <f>O3</f>
        <v>Q2 2022</v>
      </c>
      <c r="P24" s="276" t="str">
        <f>P3</f>
        <v>Q3 2022</v>
      </c>
    </row>
    <row r="25" spans="1:16" s="156" customFormat="1" ht="13.5" thickTop="1">
      <c r="A25" s="160" t="s">
        <v>3</v>
      </c>
      <c r="B25" s="162"/>
      <c r="C25" s="163"/>
      <c r="D25" s="163"/>
      <c r="E25" s="162"/>
      <c r="F25" s="163"/>
      <c r="G25" s="163"/>
      <c r="H25" s="163"/>
      <c r="I25" s="162"/>
      <c r="J25" s="163"/>
      <c r="K25" s="163"/>
      <c r="L25" s="163"/>
      <c r="M25" s="163"/>
      <c r="N25" s="162"/>
      <c r="O25" s="162"/>
      <c r="P25" s="162"/>
    </row>
    <row r="26" spans="1:16">
      <c r="A26" s="138" t="s">
        <v>4</v>
      </c>
      <c r="B26" s="147">
        <v>3430</v>
      </c>
      <c r="C26" s="147">
        <v>6995.6</v>
      </c>
      <c r="D26" s="147">
        <v>10378.200000000001</v>
      </c>
      <c r="E26" s="147">
        <v>14203.6</v>
      </c>
      <c r="F26" s="147">
        <v>3370.2</v>
      </c>
      <c r="G26" s="147">
        <v>5994.2</v>
      </c>
      <c r="H26" s="147">
        <v>8822</v>
      </c>
      <c r="I26" s="147">
        <v>12003</v>
      </c>
      <c r="J26" s="147">
        <v>2982</v>
      </c>
      <c r="K26" s="147">
        <v>6054</v>
      </c>
      <c r="L26" s="147">
        <f>+L5+K5+J5</f>
        <v>9108</v>
      </c>
      <c r="M26" s="147">
        <v>12661</v>
      </c>
      <c r="N26" s="147">
        <v>3324</v>
      </c>
      <c r="O26" s="147">
        <v>7049</v>
      </c>
      <c r="P26" s="147">
        <v>11021</v>
      </c>
    </row>
    <row r="27" spans="1:16" ht="14.5">
      <c r="A27" s="138" t="s">
        <v>498</v>
      </c>
      <c r="B27" s="140">
        <v>5.6000000000000001E-2</v>
      </c>
      <c r="C27" s="140">
        <v>5.5E-2</v>
      </c>
      <c r="D27" s="140">
        <v>6.8000000000000005E-2</v>
      </c>
      <c r="E27" s="140">
        <v>6.0999999999999999E-2</v>
      </c>
      <c r="F27" s="140">
        <v>-1.7999999999999999E-2</v>
      </c>
      <c r="G27" s="140">
        <v>-6.9000000000000006E-2</v>
      </c>
      <c r="H27" s="140">
        <v>-1.9E-2</v>
      </c>
      <c r="I27" s="140">
        <v>1E-3</v>
      </c>
      <c r="J27" s="140">
        <v>0.159</v>
      </c>
      <c r="K27" s="140">
        <v>0.23200000000000001</v>
      </c>
      <c r="L27" s="140">
        <v>0.184</v>
      </c>
      <c r="M27" s="140">
        <v>0.16700000000000001</v>
      </c>
      <c r="N27" s="140">
        <v>9.9000000000000005E-2</v>
      </c>
      <c r="O27" s="140">
        <v>0.14199999999999999</v>
      </c>
      <c r="P27" s="140">
        <v>0.18</v>
      </c>
    </row>
    <row r="28" spans="1:16">
      <c r="A28" s="138"/>
      <c r="B28" s="141"/>
      <c r="C28" s="141"/>
      <c r="D28" s="141"/>
      <c r="E28" s="141"/>
      <c r="F28" s="141"/>
      <c r="G28" s="141"/>
      <c r="H28" s="141"/>
      <c r="I28" s="141"/>
      <c r="J28" s="141"/>
      <c r="K28" s="141"/>
      <c r="L28" s="141"/>
      <c r="M28" s="141"/>
      <c r="N28" s="141"/>
      <c r="O28" s="141"/>
      <c r="P28" s="141"/>
    </row>
    <row r="29" spans="1:16" s="156" customFormat="1">
      <c r="A29" s="155" t="s">
        <v>411</v>
      </c>
      <c r="B29" s="165">
        <v>284</v>
      </c>
      <c r="C29" s="165">
        <v>716.09999999999991</v>
      </c>
      <c r="D29" s="165">
        <v>981</v>
      </c>
      <c r="E29" s="165">
        <v>1440.6</v>
      </c>
      <c r="F29" s="165">
        <v>219</v>
      </c>
      <c r="G29" s="165">
        <v>375</v>
      </c>
      <c r="H29" s="165">
        <v>551</v>
      </c>
      <c r="I29" s="165">
        <v>978</v>
      </c>
      <c r="J29" s="165">
        <v>163</v>
      </c>
      <c r="K29" s="165">
        <v>407</v>
      </c>
      <c r="L29" s="165">
        <v>487</v>
      </c>
      <c r="M29" s="165">
        <v>607</v>
      </c>
      <c r="N29" s="165">
        <v>-49</v>
      </c>
      <c r="O29" s="165">
        <v>83</v>
      </c>
      <c r="P29" s="165">
        <v>-88</v>
      </c>
    </row>
    <row r="30" spans="1:16">
      <c r="A30" s="138" t="s">
        <v>393</v>
      </c>
      <c r="B30" s="142">
        <v>0.3</v>
      </c>
      <c r="C30" s="142">
        <v>2</v>
      </c>
      <c r="D30" s="142">
        <v>2.4</v>
      </c>
      <c r="E30" s="142">
        <v>4.7</v>
      </c>
      <c r="F30" s="142">
        <v>0.2</v>
      </c>
      <c r="G30" s="142">
        <v>54.2</v>
      </c>
      <c r="H30" s="142">
        <v>134</v>
      </c>
      <c r="I30" s="142">
        <v>100</v>
      </c>
      <c r="J30" s="142">
        <v>47</v>
      </c>
      <c r="K30" s="142">
        <v>57</v>
      </c>
      <c r="L30" s="142">
        <v>91</v>
      </c>
      <c r="M30" s="142">
        <v>40</v>
      </c>
      <c r="N30" s="142">
        <v>55</v>
      </c>
      <c r="O30" s="142">
        <v>128</v>
      </c>
      <c r="P30" s="142">
        <v>200</v>
      </c>
    </row>
    <row r="31" spans="1:16" s="156" customFormat="1">
      <c r="A31" s="155" t="s">
        <v>177</v>
      </c>
      <c r="B31" s="166">
        <v>284.3</v>
      </c>
      <c r="C31" s="166">
        <v>718.09999999999991</v>
      </c>
      <c r="D31" s="166">
        <v>983</v>
      </c>
      <c r="E31" s="166">
        <v>1445.3</v>
      </c>
      <c r="F31" s="166">
        <v>219.2</v>
      </c>
      <c r="G31" s="166">
        <v>429.2</v>
      </c>
      <c r="H31" s="166">
        <v>686</v>
      </c>
      <c r="I31" s="166">
        <v>1077</v>
      </c>
      <c r="J31" s="166">
        <v>210</v>
      </c>
      <c r="K31" s="166">
        <v>463</v>
      </c>
      <c r="L31" s="166">
        <v>578</v>
      </c>
      <c r="M31" s="166">
        <v>647</v>
      </c>
      <c r="N31" s="166">
        <v>6</v>
      </c>
      <c r="O31" s="166">
        <v>212</v>
      </c>
      <c r="P31" s="166">
        <v>112</v>
      </c>
    </row>
    <row r="32" spans="1:16">
      <c r="A32" s="138" t="s">
        <v>90</v>
      </c>
      <c r="B32" s="142">
        <v>-56.2</v>
      </c>
      <c r="C32" s="142">
        <v>-56.2</v>
      </c>
      <c r="D32" s="142">
        <v>-56</v>
      </c>
      <c r="E32" s="142">
        <v>-755.4</v>
      </c>
      <c r="F32" s="142">
        <v>0</v>
      </c>
      <c r="G32" s="142">
        <v>2383</v>
      </c>
      <c r="H32" s="142">
        <v>2383</v>
      </c>
      <c r="I32" s="142">
        <v>2109</v>
      </c>
      <c r="J32" s="142">
        <v>0</v>
      </c>
      <c r="K32" s="142">
        <v>-74</v>
      </c>
      <c r="L32" s="142">
        <v>-74</v>
      </c>
      <c r="M32" s="142">
        <v>-74</v>
      </c>
      <c r="N32" s="142">
        <v>595</v>
      </c>
      <c r="O32" s="142">
        <v>595</v>
      </c>
      <c r="P32" s="142">
        <v>595</v>
      </c>
    </row>
    <row r="33" spans="1:16" s="156" customFormat="1">
      <c r="A33" s="155" t="s">
        <v>6</v>
      </c>
      <c r="B33" s="166">
        <v>228.10000000000002</v>
      </c>
      <c r="C33" s="166">
        <v>661.89999999999986</v>
      </c>
      <c r="D33" s="166">
        <v>927</v>
      </c>
      <c r="E33" s="166">
        <v>689.9</v>
      </c>
      <c r="F33" s="166">
        <v>219.2</v>
      </c>
      <c r="G33" s="166">
        <v>2813.2</v>
      </c>
      <c r="H33" s="166">
        <v>3069</v>
      </c>
      <c r="I33" s="166">
        <f t="shared" ref="I33" si="0">+H33+I12</f>
        <v>3186</v>
      </c>
      <c r="J33" s="166">
        <v>210</v>
      </c>
      <c r="K33" s="166">
        <v>390</v>
      </c>
      <c r="L33" s="166">
        <v>503</v>
      </c>
      <c r="M33" s="166">
        <v>573</v>
      </c>
      <c r="N33" s="166">
        <v>602</v>
      </c>
      <c r="O33" s="166">
        <v>807</v>
      </c>
      <c r="P33" s="166">
        <v>707</v>
      </c>
    </row>
    <row r="34" spans="1:16">
      <c r="A34" s="138"/>
      <c r="B34" s="145"/>
      <c r="C34" s="145"/>
      <c r="D34" s="145"/>
      <c r="E34" s="145"/>
      <c r="F34" s="145"/>
      <c r="G34" s="145"/>
      <c r="H34" s="145"/>
      <c r="I34" s="145"/>
      <c r="J34" s="145"/>
      <c r="K34" s="145"/>
      <c r="L34" s="145"/>
      <c r="M34" s="145"/>
      <c r="N34" s="145"/>
      <c r="O34" s="145"/>
      <c r="P34" s="145"/>
    </row>
    <row r="35" spans="1:16">
      <c r="A35" s="138" t="s">
        <v>369</v>
      </c>
      <c r="B35" s="142">
        <v>172.4</v>
      </c>
      <c r="C35" s="142">
        <v>503.69999999999993</v>
      </c>
      <c r="D35" s="142">
        <v>707.39999999999986</v>
      </c>
      <c r="E35" s="142">
        <v>537.59999999999991</v>
      </c>
      <c r="F35" s="142">
        <v>155.69999999999999</v>
      </c>
      <c r="G35" s="142">
        <v>2672.7</v>
      </c>
      <c r="H35" s="142">
        <v>2873</v>
      </c>
      <c r="I35" s="142">
        <v>2869</v>
      </c>
      <c r="J35" s="142">
        <v>155</v>
      </c>
      <c r="K35" s="142">
        <v>242</v>
      </c>
      <c r="L35" s="142">
        <v>333</v>
      </c>
      <c r="M35" s="142">
        <v>365</v>
      </c>
      <c r="N35" s="142">
        <v>483</v>
      </c>
      <c r="O35" s="142">
        <v>659</v>
      </c>
      <c r="P35" s="142">
        <v>573</v>
      </c>
    </row>
    <row r="36" spans="1:16">
      <c r="A36" s="138" t="s">
        <v>370</v>
      </c>
      <c r="B36" s="142">
        <v>-5.8</v>
      </c>
      <c r="C36" s="142">
        <v>11.3</v>
      </c>
      <c r="D36" s="142">
        <v>40.900000000000006</v>
      </c>
      <c r="E36" s="142">
        <v>52.000000000000007</v>
      </c>
      <c r="F36" s="142">
        <v>0.9</v>
      </c>
      <c r="G36" s="142">
        <v>-2.1</v>
      </c>
      <c r="H36" s="142">
        <v>-14</v>
      </c>
      <c r="I36" s="142">
        <v>-643</v>
      </c>
      <c r="J36" s="142">
        <v>-10</v>
      </c>
      <c r="K36" s="142">
        <v>-4</v>
      </c>
      <c r="L36" s="142">
        <v>-40</v>
      </c>
      <c r="M36" s="142">
        <v>-40</v>
      </c>
      <c r="N36" s="142">
        <v>0</v>
      </c>
      <c r="O36" s="142">
        <v>0</v>
      </c>
      <c r="P36" s="290" t="s">
        <v>298</v>
      </c>
    </row>
    <row r="37" spans="1:16">
      <c r="A37" s="138" t="s">
        <v>378</v>
      </c>
      <c r="B37" s="142">
        <v>166.6</v>
      </c>
      <c r="C37" s="142">
        <v>515</v>
      </c>
      <c r="D37" s="142">
        <v>748.3</v>
      </c>
      <c r="E37" s="142">
        <v>590</v>
      </c>
      <c r="F37" s="142">
        <v>156.6</v>
      </c>
      <c r="G37" s="142">
        <v>2671</v>
      </c>
      <c r="H37" s="142">
        <v>2859</v>
      </c>
      <c r="I37" s="142">
        <v>2226</v>
      </c>
      <c r="J37" s="142">
        <v>145</v>
      </c>
      <c r="K37" s="142">
        <v>238</v>
      </c>
      <c r="L37" s="142">
        <v>293</v>
      </c>
      <c r="M37" s="142">
        <v>325</v>
      </c>
      <c r="N37" s="142">
        <v>483</v>
      </c>
      <c r="O37" s="142">
        <v>659</v>
      </c>
      <c r="P37" s="142">
        <v>573</v>
      </c>
    </row>
    <row r="38" spans="1:16">
      <c r="A38" s="138" t="s">
        <v>9</v>
      </c>
      <c r="B38" s="150" t="s">
        <v>331</v>
      </c>
      <c r="C38" s="150">
        <v>7.66</v>
      </c>
      <c r="D38" s="150">
        <v>11.13</v>
      </c>
      <c r="E38" s="150">
        <v>8.77</v>
      </c>
      <c r="F38" s="150">
        <v>2.33</v>
      </c>
      <c r="G38" s="150">
        <v>39.67</v>
      </c>
      <c r="H38" s="150">
        <v>42.45</v>
      </c>
      <c r="I38" s="150">
        <v>33.06</v>
      </c>
      <c r="J38" s="150">
        <v>1.99</v>
      </c>
      <c r="K38" s="150">
        <v>3.15</v>
      </c>
      <c r="L38" s="150">
        <v>3.84</v>
      </c>
      <c r="M38" s="150">
        <v>4.2300000000000004</v>
      </c>
      <c r="N38" s="150">
        <v>6.2</v>
      </c>
      <c r="O38" s="150">
        <v>8.44</v>
      </c>
      <c r="P38" s="150">
        <v>7.33</v>
      </c>
    </row>
    <row r="39" spans="1:16">
      <c r="A39" s="138"/>
      <c r="B39" s="147"/>
      <c r="C39" s="151"/>
      <c r="D39" s="151"/>
      <c r="E39" s="151"/>
      <c r="F39" s="147"/>
      <c r="G39" s="147"/>
      <c r="H39" s="147"/>
      <c r="I39" s="147"/>
      <c r="J39" s="147"/>
      <c r="K39" s="147"/>
      <c r="L39" s="147"/>
      <c r="M39" s="147"/>
      <c r="N39" s="147"/>
      <c r="O39" s="147"/>
      <c r="P39" s="147"/>
    </row>
    <row r="40" spans="1:16">
      <c r="A40" s="138" t="s">
        <v>394</v>
      </c>
      <c r="B40" s="152">
        <v>218</v>
      </c>
      <c r="C40" s="152">
        <f>333+218</f>
        <v>551</v>
      </c>
      <c r="D40" s="152">
        <v>757</v>
      </c>
      <c r="E40" s="152">
        <v>1145</v>
      </c>
      <c r="F40" s="147">
        <v>158</v>
      </c>
      <c r="G40" s="152">
        <v>305</v>
      </c>
      <c r="H40" s="153">
        <v>524.55469800000003</v>
      </c>
      <c r="I40" s="153">
        <v>957</v>
      </c>
      <c r="J40" s="153">
        <v>231</v>
      </c>
      <c r="K40" s="153">
        <v>497</v>
      </c>
      <c r="L40" s="153">
        <v>675</v>
      </c>
      <c r="M40" s="153">
        <v>864</v>
      </c>
      <c r="N40" s="153">
        <v>39</v>
      </c>
      <c r="O40" s="153">
        <v>252</v>
      </c>
      <c r="P40" s="153">
        <v>204</v>
      </c>
    </row>
    <row r="41" spans="1:16">
      <c r="A41" s="138" t="s">
        <v>412</v>
      </c>
      <c r="B41" s="148">
        <v>3.25</v>
      </c>
      <c r="C41" s="154">
        <v>8.1999999999999993</v>
      </c>
      <c r="D41" s="148">
        <v>11.25</v>
      </c>
      <c r="E41" s="148">
        <v>17.02</v>
      </c>
      <c r="F41" s="146">
        <v>2.35</v>
      </c>
      <c r="G41" s="148">
        <v>4.53</v>
      </c>
      <c r="H41" s="154">
        <v>7.789129068773299</v>
      </c>
      <c r="I41" s="154">
        <v>14.21</v>
      </c>
      <c r="J41" s="154">
        <v>3.1643463119415882</v>
      </c>
      <c r="K41" s="154">
        <v>6.58</v>
      </c>
      <c r="L41" s="154">
        <v>8.85</v>
      </c>
      <c r="M41" s="154">
        <v>11.26</v>
      </c>
      <c r="N41" s="154">
        <v>0.5</v>
      </c>
      <c r="O41" s="154">
        <v>3.22</v>
      </c>
      <c r="P41" s="154">
        <v>2.61</v>
      </c>
    </row>
    <row r="42" spans="1:16">
      <c r="A42" s="128"/>
      <c r="B42" s="128"/>
      <c r="C42" s="129"/>
      <c r="D42" s="129"/>
      <c r="E42" s="129"/>
      <c r="F42" s="128"/>
      <c r="G42" s="128"/>
      <c r="H42" s="128"/>
      <c r="I42" s="128"/>
      <c r="J42" s="128"/>
      <c r="K42" s="128"/>
      <c r="L42" s="128"/>
      <c r="M42" s="128"/>
      <c r="N42" s="128"/>
      <c r="O42" s="128"/>
      <c r="P42" s="128"/>
    </row>
    <row r="43" spans="1:16" ht="21" customHeight="1">
      <c r="A43" s="296" t="s">
        <v>450</v>
      </c>
      <c r="B43" s="296"/>
      <c r="C43" s="296"/>
      <c r="D43" s="296"/>
      <c r="E43" s="296"/>
      <c r="F43" s="296"/>
      <c r="G43" s="296"/>
      <c r="H43" s="296"/>
      <c r="I43" s="296"/>
      <c r="J43" s="128"/>
      <c r="K43" s="128"/>
      <c r="L43" s="128"/>
      <c r="M43" s="128"/>
      <c r="N43" s="128"/>
      <c r="O43" s="128"/>
      <c r="P43" s="128"/>
    </row>
  </sheetData>
  <mergeCells count="1">
    <mergeCell ref="A43:I43"/>
  </mergeCells>
  <phoneticPr fontId="25" type="noConversion"/>
  <pageMargins left="0.70866141732283472" right="0.70866141732283472" top="0.74803149606299213" bottom="0.74803149606299213" header="0.31496062992125984" footer="0.31496062992125984"/>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theme="0" tint="-0.249977111117893"/>
    <pageSetUpPr fitToPage="1"/>
  </sheetPr>
  <dimension ref="A1:Q169"/>
  <sheetViews>
    <sheetView showGridLines="0" view="pageBreakPreview" zoomScale="80" zoomScaleNormal="80" zoomScaleSheetLayoutView="80" workbookViewId="0">
      <pane xSplit="1" ySplit="3" topLeftCell="E55" activePane="bottomRight" state="frozen"/>
      <selection sqref="A1:N3"/>
      <selection pane="topRight" sqref="A1:N3"/>
      <selection pane="bottomLeft" sqref="A1:N3"/>
      <selection pane="bottomRight"/>
    </sheetView>
  </sheetViews>
  <sheetFormatPr defaultColWidth="8.81640625" defaultRowHeight="13"/>
  <cols>
    <col min="1" max="1" width="57.54296875" style="122" bestFit="1" customWidth="1"/>
    <col min="2" max="14" width="11" style="122" customWidth="1"/>
    <col min="15" max="15" width="10.81640625" style="122" bestFit="1" customWidth="1"/>
    <col min="16" max="16" width="10.81640625" style="122" customWidth="1"/>
    <col min="17" max="16384" width="8.81640625" style="122"/>
  </cols>
  <sheetData>
    <row r="1" spans="1:17" s="156" customFormat="1" ht="14.5">
      <c r="A1" s="155" t="s">
        <v>500</v>
      </c>
      <c r="B1" s="130"/>
      <c r="C1" s="130"/>
      <c r="D1" s="130"/>
      <c r="E1" s="130"/>
      <c r="F1" s="130"/>
      <c r="G1" s="130"/>
      <c r="H1" s="130"/>
      <c r="I1" s="130"/>
      <c r="J1" s="130"/>
      <c r="K1" s="130"/>
      <c r="L1" s="130"/>
      <c r="M1" s="130"/>
      <c r="N1" s="130"/>
      <c r="O1" s="130"/>
      <c r="P1" s="130"/>
    </row>
    <row r="2" spans="1:17" s="156" customFormat="1" ht="13.5" thickBot="1">
      <c r="A2" s="157" t="s">
        <v>268</v>
      </c>
      <c r="B2" s="155"/>
      <c r="C2" s="157"/>
      <c r="D2" s="157"/>
      <c r="E2" s="157"/>
      <c r="F2" s="155"/>
      <c r="G2" s="157"/>
      <c r="H2" s="157"/>
      <c r="I2" s="155"/>
      <c r="J2" s="157"/>
      <c r="K2" s="155"/>
      <c r="L2" s="155"/>
      <c r="M2" s="157"/>
      <c r="N2" s="155"/>
      <c r="O2" s="155"/>
      <c r="P2" s="155"/>
    </row>
    <row r="3" spans="1:17" s="156" customFormat="1" ht="14" thickTop="1" thickBot="1">
      <c r="A3" s="159" t="s">
        <v>230</v>
      </c>
      <c r="B3" s="160" t="s">
        <v>313</v>
      </c>
      <c r="C3" s="161" t="s">
        <v>337</v>
      </c>
      <c r="D3" s="161" t="s">
        <v>342</v>
      </c>
      <c r="E3" s="159" t="s">
        <v>358</v>
      </c>
      <c r="F3" s="161" t="s">
        <v>363</v>
      </c>
      <c r="G3" s="161" t="s">
        <v>391</v>
      </c>
      <c r="H3" s="161" t="s">
        <v>427</v>
      </c>
      <c r="I3" s="160" t="s">
        <v>429</v>
      </c>
      <c r="J3" s="161" t="s">
        <v>457</v>
      </c>
      <c r="K3" s="161" t="s">
        <v>460</v>
      </c>
      <c r="L3" s="161" t="s">
        <v>477</v>
      </c>
      <c r="M3" s="161" t="s">
        <v>480</v>
      </c>
      <c r="N3" s="160" t="s">
        <v>483</v>
      </c>
      <c r="O3" s="160" t="str">
        <f>'1 FO Q'!O3</f>
        <v>Q2 2022</v>
      </c>
      <c r="P3" s="160" t="str">
        <f>'1 FO Q'!P3</f>
        <v>Q3 2022</v>
      </c>
    </row>
    <row r="4" spans="1:17" s="156" customFormat="1" ht="13.5" thickTop="1">
      <c r="A4" s="160" t="s">
        <v>437</v>
      </c>
      <c r="B4" s="162"/>
      <c r="C4" s="163"/>
      <c r="D4" s="163"/>
      <c r="E4" s="162"/>
      <c r="F4" s="163"/>
      <c r="G4" s="163"/>
      <c r="H4" s="163"/>
      <c r="I4" s="162"/>
      <c r="J4" s="163"/>
      <c r="K4" s="163"/>
      <c r="L4" s="163"/>
      <c r="M4" s="163"/>
      <c r="N4" s="162"/>
      <c r="O4" s="162"/>
      <c r="P4" s="162"/>
    </row>
    <row r="5" spans="1:17">
      <c r="A5" s="167" t="s">
        <v>4</v>
      </c>
      <c r="B5" s="168">
        <v>3430</v>
      </c>
      <c r="C5" s="168">
        <v>3565.6</v>
      </c>
      <c r="D5" s="168">
        <v>3382.6000000000004</v>
      </c>
      <c r="E5" s="168">
        <v>3825.4</v>
      </c>
      <c r="F5" s="168">
        <v>3370.2</v>
      </c>
      <c r="G5" s="168">
        <v>2624</v>
      </c>
      <c r="H5" s="168">
        <v>2828</v>
      </c>
      <c r="I5" s="168">
        <v>3182</v>
      </c>
      <c r="J5" s="168">
        <v>2982</v>
      </c>
      <c r="K5" s="168">
        <v>3072</v>
      </c>
      <c r="L5" s="168">
        <v>3054</v>
      </c>
      <c r="M5" s="168">
        <v>3553</v>
      </c>
      <c r="N5" s="168">
        <v>3324</v>
      </c>
      <c r="O5" s="168">
        <v>3725</v>
      </c>
      <c r="P5" s="168">
        <v>3972</v>
      </c>
    </row>
    <row r="6" spans="1:17">
      <c r="A6" s="167" t="s">
        <v>432</v>
      </c>
      <c r="B6" s="168">
        <v>-2443.1999999999998</v>
      </c>
      <c r="C6" s="168">
        <v>-2343.1</v>
      </c>
      <c r="D6" s="168">
        <v>-2393.5</v>
      </c>
      <c r="E6" s="168">
        <v>-2711.6</v>
      </c>
      <c r="F6" s="168">
        <v>-2495.6</v>
      </c>
      <c r="G6" s="168">
        <v>-1903</v>
      </c>
      <c r="H6" s="168">
        <v>-2187</v>
      </c>
      <c r="I6" s="168">
        <v>-2229</v>
      </c>
      <c r="J6" s="168">
        <v>-2198</v>
      </c>
      <c r="K6" s="168">
        <v>-2220</v>
      </c>
      <c r="L6" s="168">
        <v>-2325</v>
      </c>
      <c r="M6" s="168">
        <v>-2718</v>
      </c>
      <c r="N6" s="168">
        <v>-2622</v>
      </c>
      <c r="O6" s="168">
        <v>-2781</v>
      </c>
      <c r="P6" s="168">
        <v>-3442</v>
      </c>
    </row>
    <row r="7" spans="1:17" s="156" customFormat="1">
      <c r="A7" s="183" t="s">
        <v>12</v>
      </c>
      <c r="B7" s="184">
        <f t="shared" ref="B7:I7" si="0">+B6+B5</f>
        <v>986.80000000000018</v>
      </c>
      <c r="C7" s="184">
        <f t="shared" si="0"/>
        <v>1222.5</v>
      </c>
      <c r="D7" s="184">
        <f t="shared" si="0"/>
        <v>989.10000000000036</v>
      </c>
      <c r="E7" s="184">
        <f t="shared" si="0"/>
        <v>1113.8000000000002</v>
      </c>
      <c r="F7" s="184">
        <f t="shared" si="0"/>
        <v>874.59999999999991</v>
      </c>
      <c r="G7" s="184">
        <f t="shared" si="0"/>
        <v>721</v>
      </c>
      <c r="H7" s="184">
        <f t="shared" si="0"/>
        <v>641</v>
      </c>
      <c r="I7" s="184">
        <f t="shared" si="0"/>
        <v>953</v>
      </c>
      <c r="J7" s="184">
        <v>784</v>
      </c>
      <c r="K7" s="184">
        <v>851</v>
      </c>
      <c r="L7" s="184">
        <v>729</v>
      </c>
      <c r="M7" s="184">
        <v>835</v>
      </c>
      <c r="N7" s="184">
        <v>702</v>
      </c>
      <c r="O7" s="184">
        <v>944</v>
      </c>
      <c r="P7" s="184">
        <v>530</v>
      </c>
      <c r="Q7" s="277"/>
    </row>
    <row r="8" spans="1:17">
      <c r="A8" s="167" t="s">
        <v>433</v>
      </c>
      <c r="B8" s="168">
        <v>-248.7</v>
      </c>
      <c r="C8" s="168">
        <v>-233.1</v>
      </c>
      <c r="D8" s="168">
        <v>-251.7</v>
      </c>
      <c r="E8" s="168">
        <v>-251.3</v>
      </c>
      <c r="F8" s="168">
        <v>-235.1</v>
      </c>
      <c r="G8" s="168">
        <v>-201</v>
      </c>
      <c r="H8" s="168">
        <v>-172</v>
      </c>
      <c r="I8" s="168">
        <v>-212</v>
      </c>
      <c r="J8" s="168">
        <v>-228</v>
      </c>
      <c r="K8" s="168">
        <v>-235</v>
      </c>
      <c r="L8" s="168">
        <v>-260</v>
      </c>
      <c r="M8" s="168">
        <v>-308</v>
      </c>
      <c r="N8" s="168">
        <v>-290</v>
      </c>
      <c r="O8" s="168">
        <v>-308</v>
      </c>
      <c r="P8" s="168">
        <v>-335</v>
      </c>
      <c r="Q8" s="124"/>
    </row>
    <row r="9" spans="1:17">
      <c r="A9" s="167" t="s">
        <v>441</v>
      </c>
      <c r="B9" s="168">
        <v>-479</v>
      </c>
      <c r="C9" s="168">
        <v>-577.4</v>
      </c>
      <c r="D9" s="168">
        <v>-477</v>
      </c>
      <c r="E9" s="168">
        <v>-475.1</v>
      </c>
      <c r="F9" s="168">
        <v>-415.9</v>
      </c>
      <c r="G9" s="168">
        <v>-407</v>
      </c>
      <c r="H9" s="168">
        <v>-328</v>
      </c>
      <c r="I9" s="168">
        <v>-391</v>
      </c>
      <c r="J9" s="168">
        <v>-388</v>
      </c>
      <c r="K9" s="168">
        <v>-416</v>
      </c>
      <c r="L9" s="168">
        <v>-402</v>
      </c>
      <c r="M9" s="168">
        <v>-426</v>
      </c>
      <c r="N9" s="168">
        <v>-470</v>
      </c>
      <c r="O9" s="168">
        <v>-492</v>
      </c>
      <c r="P9" s="168">
        <v>-429</v>
      </c>
      <c r="Q9" s="124"/>
    </row>
    <row r="10" spans="1:17">
      <c r="A10" s="167" t="s">
        <v>440</v>
      </c>
      <c r="B10" s="168">
        <v>25</v>
      </c>
      <c r="C10" s="168">
        <v>20.3</v>
      </c>
      <c r="D10" s="168">
        <v>4</v>
      </c>
      <c r="E10" s="168">
        <v>71</v>
      </c>
      <c r="F10" s="168">
        <v>-4</v>
      </c>
      <c r="G10" s="168">
        <v>44</v>
      </c>
      <c r="H10" s="168">
        <v>35</v>
      </c>
      <c r="I10" s="168">
        <v>76</v>
      </c>
      <c r="J10" s="168">
        <v>-5</v>
      </c>
      <c r="K10" s="168">
        <v>43</v>
      </c>
      <c r="L10" s="168">
        <v>13</v>
      </c>
      <c r="M10" s="168">
        <v>19</v>
      </c>
      <c r="N10" s="168">
        <v>10</v>
      </c>
      <c r="O10" s="168">
        <v>-12</v>
      </c>
      <c r="P10" s="168">
        <v>63</v>
      </c>
      <c r="Q10" s="124"/>
    </row>
    <row r="11" spans="1:17">
      <c r="A11" s="167" t="s">
        <v>13</v>
      </c>
      <c r="B11" s="168">
        <v>0.3</v>
      </c>
      <c r="C11" s="168">
        <v>1.7</v>
      </c>
      <c r="D11" s="168">
        <v>0.39999999999999991</v>
      </c>
      <c r="E11" s="168">
        <v>2.3000000000000003</v>
      </c>
      <c r="F11" s="168">
        <v>0.2</v>
      </c>
      <c r="G11" s="168">
        <v>54</v>
      </c>
      <c r="H11" s="168">
        <v>80</v>
      </c>
      <c r="I11" s="168">
        <v>-35</v>
      </c>
      <c r="J11" s="168">
        <v>47</v>
      </c>
      <c r="K11" s="168">
        <v>9</v>
      </c>
      <c r="L11" s="168">
        <v>34</v>
      </c>
      <c r="M11" s="168">
        <v>-51</v>
      </c>
      <c r="N11" s="168">
        <v>55</v>
      </c>
      <c r="O11" s="168">
        <v>73</v>
      </c>
      <c r="P11" s="168">
        <v>71</v>
      </c>
      <c r="Q11" s="124"/>
    </row>
    <row r="12" spans="1:17">
      <c r="A12" s="169" t="s">
        <v>14</v>
      </c>
      <c r="B12" s="168">
        <v>-56.2</v>
      </c>
      <c r="C12" s="168">
        <v>0</v>
      </c>
      <c r="D12" s="168">
        <v>0</v>
      </c>
      <c r="E12" s="168">
        <v>-699.1</v>
      </c>
      <c r="F12" s="168">
        <v>0</v>
      </c>
      <c r="G12" s="168">
        <v>2383</v>
      </c>
      <c r="H12" s="168">
        <v>0</v>
      </c>
      <c r="I12" s="168">
        <v>-275</v>
      </c>
      <c r="J12" s="168">
        <v>0</v>
      </c>
      <c r="K12" s="168">
        <v>-74</v>
      </c>
      <c r="L12" s="168">
        <v>0</v>
      </c>
      <c r="M12" s="168">
        <v>0</v>
      </c>
      <c r="N12" s="168">
        <v>595</v>
      </c>
      <c r="O12" s="168">
        <v>0</v>
      </c>
      <c r="P12" s="168">
        <v>0</v>
      </c>
      <c r="Q12" s="124"/>
    </row>
    <row r="13" spans="1:17" s="156" customFormat="1">
      <c r="A13" s="185" t="s">
        <v>6</v>
      </c>
      <c r="B13" s="184">
        <v>228.1</v>
      </c>
      <c r="C13" s="184">
        <v>433.8</v>
      </c>
      <c r="D13" s="184">
        <v>265.00000000000034</v>
      </c>
      <c r="E13" s="184">
        <v>-237.19999999999942</v>
      </c>
      <c r="F13" s="184">
        <v>219.09999999999988</v>
      </c>
      <c r="G13" s="184">
        <v>2594</v>
      </c>
      <c r="H13" s="184">
        <v>256</v>
      </c>
      <c r="I13" s="184">
        <v>117</v>
      </c>
      <c r="J13" s="184">
        <v>210</v>
      </c>
      <c r="K13" s="184">
        <v>179</v>
      </c>
      <c r="L13" s="184">
        <v>114</v>
      </c>
      <c r="M13" s="184">
        <v>69</v>
      </c>
      <c r="N13" s="184">
        <v>602</v>
      </c>
      <c r="O13" s="184">
        <v>205</v>
      </c>
      <c r="P13" s="184">
        <v>-100</v>
      </c>
    </row>
    <row r="14" spans="1:17" s="288" customFormat="1" hidden="1">
      <c r="A14" s="286" t="s">
        <v>183</v>
      </c>
      <c r="B14" s="287">
        <v>3.3</v>
      </c>
      <c r="C14" s="287">
        <v>2.7</v>
      </c>
      <c r="D14" s="287">
        <v>2.1999999999999993</v>
      </c>
      <c r="E14" s="287">
        <v>2.3000000000000007</v>
      </c>
      <c r="F14" s="287">
        <v>1.4</v>
      </c>
      <c r="G14" s="287">
        <v>1</v>
      </c>
      <c r="H14" s="287">
        <v>0</v>
      </c>
      <c r="I14" s="287">
        <v>0</v>
      </c>
      <c r="J14" s="287">
        <v>0</v>
      </c>
      <c r="K14" s="287">
        <v>2</v>
      </c>
      <c r="L14" s="287">
        <v>2</v>
      </c>
      <c r="M14" s="287">
        <v>1</v>
      </c>
      <c r="N14" s="287"/>
      <c r="O14" s="287"/>
      <c r="P14" s="287"/>
    </row>
    <row r="15" spans="1:17" s="288" customFormat="1" hidden="1">
      <c r="A15" s="286" t="s">
        <v>335</v>
      </c>
      <c r="B15" s="287">
        <v>-1.7</v>
      </c>
      <c r="C15" s="287">
        <v>-7.7</v>
      </c>
      <c r="D15" s="287">
        <v>-10.1</v>
      </c>
      <c r="E15" s="287">
        <v>-10.100000000000001</v>
      </c>
      <c r="F15" s="287">
        <v>-10.7</v>
      </c>
      <c r="G15" s="287">
        <v>-15</v>
      </c>
      <c r="H15" s="287">
        <v>-21</v>
      </c>
      <c r="I15" s="287">
        <v>-14</v>
      </c>
      <c r="J15" s="287">
        <v>-14</v>
      </c>
      <c r="K15" s="287">
        <v>-14</v>
      </c>
      <c r="L15" s="287">
        <v>-14</v>
      </c>
      <c r="M15" s="287">
        <v>-13</v>
      </c>
      <c r="N15" s="287"/>
      <c r="O15" s="287"/>
      <c r="P15" s="287"/>
    </row>
    <row r="16" spans="1:17">
      <c r="A16" s="285" t="s">
        <v>523</v>
      </c>
      <c r="B16" s="142">
        <f>+B15+B14</f>
        <v>1.5999999999999999</v>
      </c>
      <c r="C16" s="142">
        <f t="shared" ref="C16:M16" si="1">+C15+C14</f>
        <v>-5</v>
      </c>
      <c r="D16" s="142">
        <f t="shared" si="1"/>
        <v>-7.9</v>
      </c>
      <c r="E16" s="142">
        <f t="shared" si="1"/>
        <v>-7.8000000000000007</v>
      </c>
      <c r="F16" s="142">
        <f t="shared" si="1"/>
        <v>-9.2999999999999989</v>
      </c>
      <c r="G16" s="142">
        <f t="shared" si="1"/>
        <v>-14</v>
      </c>
      <c r="H16" s="142">
        <f t="shared" si="1"/>
        <v>-21</v>
      </c>
      <c r="I16" s="142">
        <f t="shared" si="1"/>
        <v>-14</v>
      </c>
      <c r="J16" s="142">
        <f t="shared" si="1"/>
        <v>-14</v>
      </c>
      <c r="K16" s="142">
        <f t="shared" si="1"/>
        <v>-12</v>
      </c>
      <c r="L16" s="142">
        <f t="shared" si="1"/>
        <v>-12</v>
      </c>
      <c r="M16" s="142">
        <f t="shared" si="1"/>
        <v>-12</v>
      </c>
      <c r="N16" s="142">
        <v>-13</v>
      </c>
      <c r="O16" s="142">
        <v>-14</v>
      </c>
      <c r="P16" s="142">
        <v>-13</v>
      </c>
    </row>
    <row r="17" spans="1:16">
      <c r="A17" s="169" t="s">
        <v>328</v>
      </c>
      <c r="B17" s="142">
        <v>-4.5999999999999996</v>
      </c>
      <c r="C17" s="142">
        <v>-3</v>
      </c>
      <c r="D17" s="142">
        <v>-3.5999999999999996</v>
      </c>
      <c r="E17" s="142">
        <v>-3.6000000000000014</v>
      </c>
      <c r="F17" s="142">
        <v>-3.4</v>
      </c>
      <c r="G17" s="142">
        <v>-3</v>
      </c>
      <c r="H17" s="142">
        <v>-3</v>
      </c>
      <c r="I17" s="142">
        <v>-3</v>
      </c>
      <c r="J17" s="142">
        <v>-3</v>
      </c>
      <c r="K17" s="142">
        <v>-3</v>
      </c>
      <c r="L17" s="142">
        <v>-3</v>
      </c>
      <c r="M17" s="142">
        <v>-3</v>
      </c>
      <c r="N17" s="142">
        <v>-3</v>
      </c>
      <c r="O17" s="142">
        <v>-3</v>
      </c>
      <c r="P17" s="142">
        <v>-3</v>
      </c>
    </row>
    <row r="18" spans="1:16">
      <c r="A18" s="169" t="s">
        <v>16</v>
      </c>
      <c r="B18" s="142">
        <v>4.8</v>
      </c>
      <c r="C18" s="142">
        <v>-3.4</v>
      </c>
      <c r="D18" s="142">
        <v>4.9000000000000004</v>
      </c>
      <c r="E18" s="142">
        <v>-2.2999999999999998</v>
      </c>
      <c r="F18" s="142">
        <v>-2.1</v>
      </c>
      <c r="G18" s="142">
        <v>-12</v>
      </c>
      <c r="H18" s="142">
        <v>-2</v>
      </c>
      <c r="I18" s="142">
        <v>-14</v>
      </c>
      <c r="J18" s="142">
        <v>-7</v>
      </c>
      <c r="K18" s="142">
        <v>-30</v>
      </c>
      <c r="L18" s="142">
        <v>7</v>
      </c>
      <c r="M18" s="142">
        <v>-7</v>
      </c>
      <c r="N18" s="142">
        <v>-2</v>
      </c>
      <c r="O18" s="142">
        <v>-2</v>
      </c>
      <c r="P18" s="142">
        <v>-12</v>
      </c>
    </row>
    <row r="19" spans="1:16" s="156" customFormat="1">
      <c r="A19" s="185" t="s">
        <v>17</v>
      </c>
      <c r="B19" s="186">
        <v>229.90000000000003</v>
      </c>
      <c r="C19" s="186">
        <v>422.40000000000003</v>
      </c>
      <c r="D19" s="186">
        <v>258.40000000000032</v>
      </c>
      <c r="E19" s="186">
        <v>-250.89999999999941</v>
      </c>
      <c r="F19" s="186">
        <v>204.2999999999999</v>
      </c>
      <c r="G19" s="186">
        <v>2565</v>
      </c>
      <c r="H19" s="186">
        <v>231</v>
      </c>
      <c r="I19" s="186">
        <v>86</v>
      </c>
      <c r="J19" s="186">
        <v>187</v>
      </c>
      <c r="K19" s="186">
        <v>135</v>
      </c>
      <c r="L19" s="186">
        <v>106</v>
      </c>
      <c r="M19" s="186">
        <v>48</v>
      </c>
      <c r="N19" s="186">
        <v>583</v>
      </c>
      <c r="O19" s="186">
        <v>186</v>
      </c>
      <c r="P19" s="186">
        <v>-128</v>
      </c>
    </row>
    <row r="20" spans="1:16">
      <c r="A20" s="169" t="s">
        <v>18</v>
      </c>
      <c r="B20" s="142">
        <v>-57.5</v>
      </c>
      <c r="C20" s="142">
        <v>-91.1</v>
      </c>
      <c r="D20" s="142">
        <v>-54.800000000000011</v>
      </c>
      <c r="E20" s="142">
        <v>81</v>
      </c>
      <c r="F20" s="142">
        <v>-48.7</v>
      </c>
      <c r="G20" s="142">
        <v>-47</v>
      </c>
      <c r="H20" s="142">
        <v>-32</v>
      </c>
      <c r="I20" s="142">
        <v>-90</v>
      </c>
      <c r="J20" s="142">
        <v>-32</v>
      </c>
      <c r="K20" s="142">
        <v>-48</v>
      </c>
      <c r="L20" s="142">
        <v>-15</v>
      </c>
      <c r="M20" s="142">
        <v>-17</v>
      </c>
      <c r="N20" s="142">
        <v>-100</v>
      </c>
      <c r="O20" s="142">
        <v>-11</v>
      </c>
      <c r="P20" s="142">
        <v>42</v>
      </c>
    </row>
    <row r="21" spans="1:16" s="156" customFormat="1">
      <c r="A21" s="185" t="s">
        <v>369</v>
      </c>
      <c r="B21" s="186">
        <v>172.40000000000003</v>
      </c>
      <c r="C21" s="186">
        <v>331.30000000000007</v>
      </c>
      <c r="D21" s="186">
        <v>203.60000000000031</v>
      </c>
      <c r="E21" s="186">
        <v>-169.89999999999941</v>
      </c>
      <c r="F21" s="186">
        <v>155.59999999999991</v>
      </c>
      <c r="G21" s="186">
        <v>2517</v>
      </c>
      <c r="H21" s="186">
        <v>199</v>
      </c>
      <c r="I21" s="186">
        <v>-4</v>
      </c>
      <c r="J21" s="186">
        <v>155</v>
      </c>
      <c r="K21" s="186">
        <v>87</v>
      </c>
      <c r="L21" s="186">
        <v>91</v>
      </c>
      <c r="M21" s="186">
        <v>32</v>
      </c>
      <c r="N21" s="186">
        <v>483</v>
      </c>
      <c r="O21" s="186">
        <v>175</v>
      </c>
      <c r="P21" s="186">
        <v>-86</v>
      </c>
    </row>
    <row r="22" spans="1:16">
      <c r="A22" s="169" t="s">
        <v>370</v>
      </c>
      <c r="B22" s="142">
        <v>-5.8</v>
      </c>
      <c r="C22" s="142">
        <v>17.100000000000001</v>
      </c>
      <c r="D22" s="142">
        <v>29.6</v>
      </c>
      <c r="E22" s="142">
        <v>11.100000000000001</v>
      </c>
      <c r="F22" s="142">
        <v>0.9</v>
      </c>
      <c r="G22" s="142">
        <v>-3</v>
      </c>
      <c r="H22" s="142">
        <v>-12</v>
      </c>
      <c r="I22" s="142">
        <v>-629</v>
      </c>
      <c r="J22" s="142">
        <v>-10</v>
      </c>
      <c r="K22" s="142">
        <v>5</v>
      </c>
      <c r="L22" s="142">
        <v>-36</v>
      </c>
      <c r="M22" s="142">
        <v>0</v>
      </c>
      <c r="N22" s="142">
        <v>0</v>
      </c>
      <c r="O22" s="142">
        <v>0</v>
      </c>
      <c r="P22" s="142">
        <v>0</v>
      </c>
    </row>
    <row r="23" spans="1:16" s="156" customFormat="1">
      <c r="A23" s="185" t="s">
        <v>378</v>
      </c>
      <c r="B23" s="186">
        <v>166.60000000000002</v>
      </c>
      <c r="C23" s="186">
        <v>348</v>
      </c>
      <c r="D23" s="186">
        <v>233.2000000000003</v>
      </c>
      <c r="E23" s="186">
        <v>-158.79999999999941</v>
      </c>
      <c r="F23" s="186">
        <v>156.49999999999991</v>
      </c>
      <c r="G23" s="186">
        <v>2515</v>
      </c>
      <c r="H23" s="186">
        <v>188</v>
      </c>
      <c r="I23" s="186">
        <v>-633</v>
      </c>
      <c r="J23" s="186">
        <v>145</v>
      </c>
      <c r="K23" s="186">
        <v>92</v>
      </c>
      <c r="L23" s="186">
        <v>55</v>
      </c>
      <c r="M23" s="186">
        <v>32</v>
      </c>
      <c r="N23" s="186">
        <v>483</v>
      </c>
      <c r="O23" s="186">
        <v>175</v>
      </c>
      <c r="P23" s="186">
        <v>-86</v>
      </c>
    </row>
    <row r="24" spans="1:16">
      <c r="A24" s="172"/>
      <c r="B24" s="173"/>
      <c r="C24" s="173"/>
      <c r="D24" s="173"/>
      <c r="E24" s="173"/>
      <c r="F24" s="173"/>
      <c r="G24" s="173"/>
      <c r="H24" s="173"/>
      <c r="I24" s="173"/>
      <c r="J24" s="173"/>
      <c r="K24" s="173"/>
      <c r="L24" s="173"/>
      <c r="M24" s="173"/>
      <c r="N24" s="173"/>
      <c r="O24" s="173"/>
      <c r="P24" s="173"/>
    </row>
    <row r="25" spans="1:16" s="156" customFormat="1">
      <c r="A25" s="185" t="s">
        <v>92</v>
      </c>
      <c r="B25" s="186"/>
      <c r="C25" s="186"/>
      <c r="D25" s="186"/>
      <c r="E25" s="186"/>
      <c r="F25" s="186"/>
      <c r="G25" s="186"/>
      <c r="H25" s="186"/>
      <c r="I25" s="186"/>
      <c r="J25" s="186"/>
      <c r="K25" s="186"/>
      <c r="L25" s="186"/>
      <c r="M25" s="186"/>
      <c r="N25" s="186"/>
      <c r="O25" s="186"/>
      <c r="P25" s="186"/>
    </row>
    <row r="26" spans="1:16">
      <c r="A26" s="169" t="s">
        <v>93</v>
      </c>
      <c r="B26" s="142">
        <v>66</v>
      </c>
      <c r="C26" s="142">
        <v>13</v>
      </c>
      <c r="D26" s="142">
        <v>18</v>
      </c>
      <c r="E26" s="142">
        <v>-46</v>
      </c>
      <c r="F26" s="142">
        <v>-16</v>
      </c>
      <c r="G26" s="142">
        <v>-80</v>
      </c>
      <c r="H26" s="142">
        <v>2</v>
      </c>
      <c r="I26" s="142">
        <v>-66</v>
      </c>
      <c r="J26" s="142">
        <v>154</v>
      </c>
      <c r="K26" s="142">
        <v>-64</v>
      </c>
      <c r="L26" s="142">
        <v>20</v>
      </c>
      <c r="M26" s="142">
        <v>30</v>
      </c>
      <c r="N26" s="142">
        <v>96</v>
      </c>
      <c r="O26" s="142">
        <v>-38</v>
      </c>
      <c r="P26" s="142">
        <v>19</v>
      </c>
    </row>
    <row r="27" spans="1:16">
      <c r="A27" s="169" t="s">
        <v>94</v>
      </c>
      <c r="B27" s="142">
        <v>48</v>
      </c>
      <c r="C27" s="142">
        <v>-11</v>
      </c>
      <c r="D27" s="142">
        <v>62</v>
      </c>
      <c r="E27" s="142">
        <v>-85</v>
      </c>
      <c r="F27" s="142">
        <v>50</v>
      </c>
      <c r="G27" s="142">
        <v>-125</v>
      </c>
      <c r="H27" s="142">
        <v>-63</v>
      </c>
      <c r="I27" s="142">
        <v>-172</v>
      </c>
      <c r="J27" s="142">
        <v>210</v>
      </c>
      <c r="K27" s="142">
        <v>-31</v>
      </c>
      <c r="L27" s="142">
        <v>62</v>
      </c>
      <c r="M27" s="142">
        <v>49</v>
      </c>
      <c r="N27" s="142">
        <v>53</v>
      </c>
      <c r="O27" s="142">
        <v>134</v>
      </c>
      <c r="P27" s="142">
        <v>88</v>
      </c>
    </row>
    <row r="28" spans="1:16" s="156" customFormat="1">
      <c r="A28" s="185" t="s">
        <v>371</v>
      </c>
      <c r="B28" s="186">
        <v>114</v>
      </c>
      <c r="C28" s="186">
        <v>2</v>
      </c>
      <c r="D28" s="186">
        <v>81</v>
      </c>
      <c r="E28" s="186">
        <v>-131</v>
      </c>
      <c r="F28" s="186">
        <v>34</v>
      </c>
      <c r="G28" s="186">
        <v>-207</v>
      </c>
      <c r="H28" s="186">
        <v>-61</v>
      </c>
      <c r="I28" s="186">
        <v>-239</v>
      </c>
      <c r="J28" s="186">
        <v>364</v>
      </c>
      <c r="K28" s="186">
        <v>-95</v>
      </c>
      <c r="L28" s="186">
        <v>82</v>
      </c>
      <c r="M28" s="186">
        <v>79</v>
      </c>
      <c r="N28" s="186">
        <v>149</v>
      </c>
      <c r="O28" s="186">
        <v>96</v>
      </c>
      <c r="P28" s="186">
        <v>107</v>
      </c>
    </row>
    <row r="29" spans="1:16" s="156" customFormat="1">
      <c r="A29" s="185" t="s">
        <v>372</v>
      </c>
      <c r="B29" s="186">
        <v>280</v>
      </c>
      <c r="C29" s="186">
        <v>350</v>
      </c>
      <c r="D29" s="186">
        <v>314.20000000000027</v>
      </c>
      <c r="E29" s="186">
        <v>-289.79999999999939</v>
      </c>
      <c r="F29" s="186">
        <v>190.49999999999991</v>
      </c>
      <c r="G29" s="186">
        <v>2308</v>
      </c>
      <c r="H29" s="186">
        <v>127</v>
      </c>
      <c r="I29" s="186">
        <v>-871</v>
      </c>
      <c r="J29" s="186">
        <v>509</v>
      </c>
      <c r="K29" s="186">
        <v>-3</v>
      </c>
      <c r="L29" s="186">
        <v>137</v>
      </c>
      <c r="M29" s="186">
        <v>111</v>
      </c>
      <c r="N29" s="186">
        <v>632</v>
      </c>
      <c r="O29" s="186">
        <v>271</v>
      </c>
      <c r="P29" s="186">
        <v>21</v>
      </c>
    </row>
    <row r="30" spans="1:16">
      <c r="A30" s="174"/>
      <c r="B30" s="142"/>
      <c r="C30" s="142"/>
      <c r="D30" s="142"/>
      <c r="E30" s="142"/>
      <c r="F30" s="142"/>
      <c r="G30" s="142"/>
      <c r="H30" s="142"/>
      <c r="I30" s="142"/>
      <c r="J30" s="142"/>
      <c r="K30" s="142"/>
      <c r="L30" s="142"/>
      <c r="M30" s="142"/>
      <c r="N30" s="142"/>
      <c r="O30" s="142"/>
      <c r="P30" s="142"/>
    </row>
    <row r="31" spans="1:16" s="156" customFormat="1">
      <c r="A31" s="185" t="s">
        <v>305</v>
      </c>
      <c r="B31" s="186"/>
      <c r="C31" s="186"/>
      <c r="D31" s="186"/>
      <c r="E31" s="186"/>
      <c r="F31" s="186"/>
      <c r="G31" s="186"/>
      <c r="H31" s="186"/>
      <c r="I31" s="186"/>
      <c r="J31" s="186"/>
      <c r="K31" s="186"/>
      <c r="L31" s="186"/>
      <c r="M31" s="186"/>
      <c r="N31" s="186"/>
      <c r="O31" s="186"/>
      <c r="P31" s="186"/>
    </row>
    <row r="32" spans="1:16">
      <c r="A32" s="169" t="s">
        <v>334</v>
      </c>
      <c r="B32" s="142">
        <v>167</v>
      </c>
      <c r="C32" s="142">
        <v>347</v>
      </c>
      <c r="D32" s="142">
        <v>234</v>
      </c>
      <c r="E32" s="142">
        <v>-159</v>
      </c>
      <c r="F32" s="142">
        <v>159</v>
      </c>
      <c r="G32" s="142">
        <v>2518</v>
      </c>
      <c r="H32" s="142">
        <v>190</v>
      </c>
      <c r="I32" s="142">
        <v>-632</v>
      </c>
      <c r="J32" s="142">
        <v>145</v>
      </c>
      <c r="K32" s="142">
        <v>92</v>
      </c>
      <c r="L32" s="142">
        <v>55</v>
      </c>
      <c r="M32" s="142">
        <v>32</v>
      </c>
      <c r="N32" s="142">
        <v>483</v>
      </c>
      <c r="O32" s="142">
        <v>175</v>
      </c>
      <c r="P32" s="142">
        <v>-86</v>
      </c>
    </row>
    <row r="33" spans="1:16">
      <c r="A33" s="169" t="s">
        <v>19</v>
      </c>
      <c r="B33" s="142">
        <v>0</v>
      </c>
      <c r="C33" s="142">
        <v>1</v>
      </c>
      <c r="D33" s="142">
        <v>-1</v>
      </c>
      <c r="E33" s="142">
        <v>0</v>
      </c>
      <c r="F33" s="142">
        <v>-2</v>
      </c>
      <c r="G33" s="142">
        <v>-4</v>
      </c>
      <c r="H33" s="142">
        <v>-3</v>
      </c>
      <c r="I33" s="142">
        <v>-1</v>
      </c>
      <c r="J33" s="142">
        <v>0</v>
      </c>
      <c r="K33" s="142">
        <v>0</v>
      </c>
      <c r="L33" s="142">
        <v>0</v>
      </c>
      <c r="M33" s="142">
        <v>0</v>
      </c>
      <c r="N33" s="142">
        <v>0</v>
      </c>
      <c r="O33" s="142">
        <v>0</v>
      </c>
      <c r="P33" s="142">
        <v>0</v>
      </c>
    </row>
    <row r="34" spans="1:16">
      <c r="A34" s="174"/>
      <c r="B34" s="142"/>
      <c r="C34" s="142"/>
      <c r="D34" s="142"/>
      <c r="E34" s="142"/>
      <c r="F34" s="142"/>
      <c r="G34" s="142"/>
      <c r="H34" s="142"/>
      <c r="I34" s="142"/>
      <c r="J34" s="142"/>
      <c r="K34" s="142"/>
      <c r="L34" s="142"/>
      <c r="M34" s="142"/>
      <c r="N34" s="142"/>
      <c r="O34" s="142"/>
      <c r="P34" s="142"/>
    </row>
    <row r="35" spans="1:16" s="156" customFormat="1">
      <c r="A35" s="185" t="s">
        <v>189</v>
      </c>
      <c r="B35" s="186"/>
      <c r="C35" s="186"/>
      <c r="D35" s="186"/>
      <c r="E35" s="186"/>
      <c r="F35" s="186"/>
      <c r="G35" s="186"/>
      <c r="H35" s="186"/>
      <c r="I35" s="186"/>
      <c r="J35" s="186"/>
      <c r="K35" s="186"/>
      <c r="L35" s="186"/>
      <c r="M35" s="186"/>
      <c r="N35" s="186"/>
      <c r="O35" s="186"/>
      <c r="P35" s="186"/>
    </row>
    <row r="36" spans="1:16">
      <c r="A36" s="169" t="s">
        <v>334</v>
      </c>
      <c r="B36" s="142">
        <v>280</v>
      </c>
      <c r="C36" s="142">
        <v>349</v>
      </c>
      <c r="D36" s="142">
        <v>315</v>
      </c>
      <c r="E36" s="142">
        <v>290</v>
      </c>
      <c r="F36" s="142">
        <v>193</v>
      </c>
      <c r="G36" s="142">
        <v>2312</v>
      </c>
      <c r="H36" s="142">
        <v>129</v>
      </c>
      <c r="I36" s="142">
        <v>-871</v>
      </c>
      <c r="J36" s="142">
        <v>509</v>
      </c>
      <c r="K36" s="142">
        <v>-3</v>
      </c>
      <c r="L36" s="142">
        <v>137</v>
      </c>
      <c r="M36" s="142">
        <v>111</v>
      </c>
      <c r="N36" s="142">
        <v>632</v>
      </c>
      <c r="O36" s="142">
        <v>271</v>
      </c>
      <c r="P36" s="142">
        <v>21</v>
      </c>
    </row>
    <row r="37" spans="1:16">
      <c r="A37" s="174" t="s">
        <v>19</v>
      </c>
      <c r="B37" s="142">
        <v>0</v>
      </c>
      <c r="C37" s="142">
        <v>1</v>
      </c>
      <c r="D37" s="142">
        <v>-1</v>
      </c>
      <c r="E37" s="142">
        <v>0</v>
      </c>
      <c r="F37" s="142">
        <v>-2</v>
      </c>
      <c r="G37" s="142">
        <v>-4</v>
      </c>
      <c r="H37" s="142">
        <v>-3</v>
      </c>
      <c r="I37" s="142">
        <v>-1</v>
      </c>
      <c r="J37" s="142">
        <v>0</v>
      </c>
      <c r="K37" s="142">
        <v>0</v>
      </c>
      <c r="L37" s="142">
        <v>0</v>
      </c>
      <c r="M37" s="142">
        <v>0</v>
      </c>
      <c r="N37" s="142">
        <v>0</v>
      </c>
      <c r="O37" s="142">
        <v>0</v>
      </c>
      <c r="P37" s="142">
        <v>0</v>
      </c>
    </row>
    <row r="38" spans="1:16">
      <c r="A38" s="169"/>
      <c r="B38" s="142"/>
      <c r="C38" s="142"/>
      <c r="D38" s="142"/>
      <c r="E38" s="142"/>
      <c r="F38" s="142"/>
      <c r="G38" s="142"/>
      <c r="H38" s="142"/>
      <c r="I38" s="142"/>
      <c r="J38" s="142"/>
      <c r="K38" s="142"/>
      <c r="L38" s="142"/>
      <c r="M38" s="142"/>
      <c r="N38" s="142"/>
      <c r="O38" s="142"/>
      <c r="P38" s="142"/>
    </row>
    <row r="39" spans="1:16" s="156" customFormat="1">
      <c r="A39" s="185" t="s">
        <v>188</v>
      </c>
      <c r="B39" s="186"/>
      <c r="C39" s="186"/>
      <c r="D39" s="186"/>
      <c r="E39" s="186"/>
      <c r="F39" s="186"/>
      <c r="G39" s="186"/>
      <c r="H39" s="186"/>
      <c r="I39" s="186"/>
      <c r="J39" s="186"/>
      <c r="K39" s="186"/>
      <c r="L39" s="186"/>
      <c r="M39" s="186"/>
      <c r="N39" s="186"/>
      <c r="O39" s="186"/>
      <c r="P39" s="186"/>
    </row>
    <row r="40" spans="1:16">
      <c r="A40" s="167" t="s">
        <v>365</v>
      </c>
      <c r="B40" s="146">
        <v>2.569709136202857</v>
      </c>
      <c r="C40" s="146">
        <v>4.9196459803151207</v>
      </c>
      <c r="D40" s="146">
        <v>3.023362274651856</v>
      </c>
      <c r="E40" s="146">
        <v>-2.5229334502129066</v>
      </c>
      <c r="F40" s="146">
        <v>2.3105853140266595</v>
      </c>
      <c r="G40" s="146">
        <v>37.380000000000003</v>
      </c>
      <c r="H40" s="146">
        <v>2.96</v>
      </c>
      <c r="I40" s="146">
        <v>-0.05</v>
      </c>
      <c r="J40" s="146">
        <v>2.13</v>
      </c>
      <c r="K40" s="146">
        <v>1.1200000000000001</v>
      </c>
      <c r="L40" s="146">
        <v>1.17</v>
      </c>
      <c r="M40" s="146">
        <v>0.41</v>
      </c>
      <c r="N40" s="146">
        <v>6.2</v>
      </c>
      <c r="O40" s="146">
        <v>2.25</v>
      </c>
      <c r="P40" s="146">
        <v>-1.1000000000000001</v>
      </c>
    </row>
    <row r="41" spans="1:16">
      <c r="A41" s="167" t="s">
        <v>366</v>
      </c>
      <c r="B41" s="146">
        <v>2.5600572502454777</v>
      </c>
      <c r="C41" s="146">
        <v>4.9122247837032971</v>
      </c>
      <c r="D41" s="146">
        <v>3.0130066287033794</v>
      </c>
      <c r="E41" s="146">
        <v>-2.514250848703294</v>
      </c>
      <c r="F41" s="146">
        <v>2.2992192732026009</v>
      </c>
      <c r="G41" s="146">
        <v>37.200000000000003</v>
      </c>
      <c r="H41" s="146">
        <v>2.95</v>
      </c>
      <c r="I41" s="146">
        <v>-0.05</v>
      </c>
      <c r="J41" s="146">
        <v>2.12</v>
      </c>
      <c r="K41" s="146">
        <v>1.1100000000000001</v>
      </c>
      <c r="L41" s="146">
        <v>1.17</v>
      </c>
      <c r="M41" s="146">
        <v>0.41</v>
      </c>
      <c r="N41" s="146">
        <v>6.18</v>
      </c>
      <c r="O41" s="146">
        <v>2.2400000000000002</v>
      </c>
      <c r="P41" s="146">
        <v>-1.1000000000000001</v>
      </c>
    </row>
    <row r="42" spans="1:16">
      <c r="A42" s="169" t="s">
        <v>9</v>
      </c>
      <c r="B42" s="146">
        <v>2.48</v>
      </c>
      <c r="C42" s="146">
        <v>5.17</v>
      </c>
      <c r="D42" s="146">
        <v>3.46</v>
      </c>
      <c r="E42" s="146">
        <v>-2.36</v>
      </c>
      <c r="F42" s="146">
        <v>2.33</v>
      </c>
      <c r="G42" s="146">
        <v>37.340000000000003</v>
      </c>
      <c r="H42" s="146">
        <v>2.79</v>
      </c>
      <c r="I42" s="146">
        <v>-9.4</v>
      </c>
      <c r="J42" s="146">
        <v>1.99</v>
      </c>
      <c r="K42" s="146">
        <v>1.18</v>
      </c>
      <c r="L42" s="146">
        <v>0.71</v>
      </c>
      <c r="M42" s="146">
        <v>0.41</v>
      </c>
      <c r="N42" s="146">
        <v>6.2</v>
      </c>
      <c r="O42" s="146">
        <v>2.25</v>
      </c>
      <c r="P42" s="146">
        <v>-1.1000000000000001</v>
      </c>
    </row>
    <row r="43" spans="1:16">
      <c r="A43" s="169" t="s">
        <v>20</v>
      </c>
      <c r="B43" s="146">
        <v>2.4700000000000002</v>
      </c>
      <c r="C43" s="146">
        <v>5.17</v>
      </c>
      <c r="D43" s="146">
        <v>3.45</v>
      </c>
      <c r="E43" s="146">
        <v>-2.35</v>
      </c>
      <c r="F43" s="146">
        <v>2.31</v>
      </c>
      <c r="G43" s="146">
        <v>37.159999999999997</v>
      </c>
      <c r="H43" s="146">
        <v>2.77</v>
      </c>
      <c r="I43" s="146">
        <v>-9.35</v>
      </c>
      <c r="J43" s="146">
        <v>1.98</v>
      </c>
      <c r="K43" s="146">
        <v>1.18</v>
      </c>
      <c r="L43" s="146">
        <v>0.71</v>
      </c>
      <c r="M43" s="146">
        <v>0.41</v>
      </c>
      <c r="N43" s="146">
        <v>6.18</v>
      </c>
      <c r="O43" s="146">
        <v>2.2400000000000002</v>
      </c>
      <c r="P43" s="146">
        <v>-1.1000000000000001</v>
      </c>
    </row>
    <row r="44" spans="1:16">
      <c r="A44" s="169"/>
      <c r="B44" s="142"/>
      <c r="C44" s="142"/>
      <c r="D44" s="142"/>
      <c r="E44" s="142"/>
      <c r="F44" s="142"/>
      <c r="G44" s="142"/>
      <c r="H44" s="142"/>
      <c r="I44" s="142"/>
      <c r="J44" s="142"/>
      <c r="K44" s="142"/>
      <c r="L44" s="142"/>
      <c r="M44" s="142"/>
      <c r="N44" s="142"/>
      <c r="O44" s="142"/>
      <c r="P44" s="142"/>
    </row>
    <row r="45" spans="1:16" s="156" customFormat="1">
      <c r="A45" s="185" t="s">
        <v>367</v>
      </c>
      <c r="B45" s="186"/>
      <c r="C45" s="186"/>
      <c r="D45" s="186"/>
      <c r="E45" s="186"/>
      <c r="F45" s="186"/>
      <c r="G45" s="186"/>
      <c r="H45" s="186"/>
      <c r="I45" s="186"/>
      <c r="J45" s="186"/>
      <c r="K45" s="186"/>
      <c r="L45" s="186"/>
      <c r="M45" s="186"/>
      <c r="N45" s="186"/>
      <c r="O45" s="186"/>
      <c r="P45" s="186"/>
    </row>
    <row r="46" spans="1:16">
      <c r="A46" s="169" t="s">
        <v>80</v>
      </c>
      <c r="B46" s="142">
        <v>67342244</v>
      </c>
      <c r="C46" s="142">
        <v>67342244</v>
      </c>
      <c r="D46" s="142">
        <v>67342244</v>
      </c>
      <c r="E46" s="142">
        <v>67342244</v>
      </c>
      <c r="F46" s="142">
        <v>67342244</v>
      </c>
      <c r="G46" s="142">
        <v>67347526</v>
      </c>
      <c r="H46" s="142">
        <v>67347526</v>
      </c>
      <c r="I46" s="142">
        <v>67347526</v>
      </c>
      <c r="J46" s="142">
        <v>77947526</v>
      </c>
      <c r="K46" s="142">
        <v>77947526</v>
      </c>
      <c r="L46" s="142">
        <v>77947526</v>
      </c>
      <c r="M46" s="142">
        <v>77970071</v>
      </c>
      <c r="N46" s="142">
        <v>77981090</v>
      </c>
      <c r="O46" s="142">
        <v>78225962</v>
      </c>
      <c r="P46" s="142">
        <v>78225962</v>
      </c>
    </row>
    <row r="47" spans="1:16">
      <c r="A47" s="169" t="s">
        <v>81</v>
      </c>
      <c r="B47" s="142">
        <v>67089305</v>
      </c>
      <c r="C47" s="142">
        <v>67342244</v>
      </c>
      <c r="D47" s="142">
        <v>67342244</v>
      </c>
      <c r="E47" s="142">
        <v>67342244</v>
      </c>
      <c r="F47" s="142">
        <v>67342244</v>
      </c>
      <c r="G47" s="142">
        <v>67343579</v>
      </c>
      <c r="H47" s="142">
        <v>67347526</v>
      </c>
      <c r="I47" s="142">
        <v>67347526</v>
      </c>
      <c r="J47" s="142">
        <v>73000859.333333328</v>
      </c>
      <c r="K47" s="142">
        <v>77947526</v>
      </c>
      <c r="L47" s="142">
        <v>77947526</v>
      </c>
      <c r="M47" s="142">
        <v>77963209</v>
      </c>
      <c r="N47" s="142">
        <v>77970193</v>
      </c>
      <c r="O47" s="142">
        <v>78123708</v>
      </c>
      <c r="P47" s="142">
        <v>78225962</v>
      </c>
    </row>
    <row r="48" spans="1:16">
      <c r="A48" s="169" t="s">
        <v>82</v>
      </c>
      <c r="B48" s="142">
        <v>67342244</v>
      </c>
      <c r="C48" s="142">
        <v>67443982.021978021</v>
      </c>
      <c r="D48" s="142">
        <v>67573698</v>
      </c>
      <c r="E48" s="142">
        <v>67574800.695652172</v>
      </c>
      <c r="F48" s="142">
        <v>67675146</v>
      </c>
      <c r="G48" s="142">
        <v>67675404</v>
      </c>
      <c r="H48" s="142">
        <v>67655970.260869563</v>
      </c>
      <c r="I48" s="142">
        <v>67655970.260869563</v>
      </c>
      <c r="J48" s="142">
        <v>73304595.333333328</v>
      </c>
      <c r="K48" s="142">
        <v>78251262</v>
      </c>
      <c r="L48" s="142">
        <v>78251262</v>
      </c>
      <c r="M48" s="142">
        <v>78251262</v>
      </c>
      <c r="N48" s="142">
        <v>78225862</v>
      </c>
      <c r="O48" s="142">
        <v>78222236</v>
      </c>
      <c r="P48" s="142">
        <v>78225962</v>
      </c>
    </row>
    <row r="49" spans="1:16">
      <c r="A49" s="148"/>
      <c r="B49" s="142"/>
      <c r="C49" s="142"/>
      <c r="D49" s="142"/>
      <c r="E49" s="146"/>
      <c r="F49" s="142"/>
      <c r="G49" s="142"/>
      <c r="H49" s="142"/>
      <c r="I49" s="142"/>
      <c r="J49" s="142"/>
      <c r="K49" s="142"/>
      <c r="L49" s="142"/>
      <c r="M49" s="142"/>
      <c r="N49" s="142"/>
      <c r="O49" s="142"/>
      <c r="P49" s="142"/>
    </row>
    <row r="50" spans="1:16">
      <c r="A50" s="175" t="s">
        <v>484</v>
      </c>
      <c r="B50" s="148"/>
      <c r="C50" s="148"/>
      <c r="D50" s="148"/>
      <c r="E50" s="148"/>
      <c r="F50" s="148"/>
      <c r="G50" s="148"/>
      <c r="H50" s="148"/>
      <c r="I50" s="148"/>
      <c r="J50" s="148"/>
      <c r="K50" s="148"/>
      <c r="L50" s="148"/>
      <c r="M50" s="148"/>
      <c r="N50" s="148"/>
      <c r="O50" s="148"/>
      <c r="P50" s="148"/>
    </row>
    <row r="51" spans="1:16">
      <c r="A51" s="148"/>
      <c r="B51" s="148"/>
      <c r="C51" s="148"/>
      <c r="D51" s="148"/>
      <c r="E51" s="148"/>
      <c r="F51" s="148"/>
      <c r="G51" s="148"/>
      <c r="H51" s="148"/>
      <c r="I51" s="148"/>
      <c r="J51" s="148"/>
      <c r="K51" s="148"/>
      <c r="L51" s="148"/>
      <c r="M51" s="148"/>
      <c r="N51" s="148"/>
      <c r="O51" s="148"/>
      <c r="P51" s="148"/>
    </row>
    <row r="52" spans="1:16" s="156" customFormat="1" ht="14.5">
      <c r="A52" s="155" t="s">
        <v>501</v>
      </c>
      <c r="B52" s="130"/>
      <c r="C52" s="130"/>
      <c r="D52" s="130"/>
      <c r="E52" s="130"/>
      <c r="F52" s="130"/>
      <c r="G52" s="130"/>
      <c r="H52" s="130"/>
      <c r="I52" s="130"/>
      <c r="J52" s="130"/>
      <c r="K52" s="130"/>
      <c r="L52" s="130"/>
      <c r="M52" s="130"/>
      <c r="N52" s="130"/>
      <c r="O52" s="130"/>
      <c r="P52" s="130"/>
    </row>
    <row r="53" spans="1:16" s="156" customFormat="1" ht="13.5" thickBot="1">
      <c r="A53" s="157" t="s">
        <v>274</v>
      </c>
      <c r="B53" s="155"/>
      <c r="C53" s="157"/>
      <c r="D53" s="157"/>
      <c r="E53" s="157"/>
      <c r="F53" s="155"/>
      <c r="G53" s="157"/>
      <c r="H53" s="157"/>
      <c r="I53" s="155"/>
      <c r="J53" s="157"/>
      <c r="K53" s="155"/>
      <c r="L53" s="155"/>
      <c r="M53" s="157"/>
      <c r="N53" s="155"/>
      <c r="O53" s="155"/>
      <c r="P53" s="155"/>
    </row>
    <row r="54" spans="1:16" s="156" customFormat="1" ht="14" thickTop="1" thickBot="1">
      <c r="A54" s="161" t="s">
        <v>230</v>
      </c>
      <c r="B54" s="161" t="s">
        <v>313</v>
      </c>
      <c r="C54" s="161" t="s">
        <v>337</v>
      </c>
      <c r="D54" s="161" t="s">
        <v>342</v>
      </c>
      <c r="E54" s="161" t="s">
        <v>358</v>
      </c>
      <c r="F54" s="161" t="s">
        <v>363</v>
      </c>
      <c r="G54" s="161" t="s">
        <v>391</v>
      </c>
      <c r="H54" s="161" t="s">
        <v>427</v>
      </c>
      <c r="I54" s="161" t="s">
        <v>429</v>
      </c>
      <c r="J54" s="161" t="s">
        <v>457</v>
      </c>
      <c r="K54" s="161" t="s">
        <v>460</v>
      </c>
      <c r="L54" s="161" t="s">
        <v>477</v>
      </c>
      <c r="M54" s="161" t="s">
        <v>480</v>
      </c>
      <c r="N54" s="161" t="s">
        <v>483</v>
      </c>
      <c r="O54" s="161" t="str">
        <f>O3</f>
        <v>Q2 2022</v>
      </c>
      <c r="P54" s="161" t="str">
        <f>P3</f>
        <v>Q3 2022</v>
      </c>
    </row>
    <row r="55" spans="1:16" s="156" customFormat="1" ht="13.5" thickTop="1">
      <c r="A55" s="185" t="s">
        <v>3</v>
      </c>
      <c r="B55" s="163"/>
      <c r="C55" s="163"/>
      <c r="D55" s="163"/>
      <c r="E55" s="163"/>
      <c r="F55" s="163"/>
      <c r="G55" s="163"/>
      <c r="H55" s="163"/>
      <c r="I55" s="163"/>
      <c r="J55" s="163"/>
      <c r="K55" s="163"/>
      <c r="L55" s="163"/>
      <c r="M55" s="163"/>
      <c r="N55" s="163"/>
      <c r="O55" s="163"/>
      <c r="P55" s="163"/>
    </row>
    <row r="56" spans="1:16">
      <c r="A56" s="169" t="s">
        <v>4</v>
      </c>
      <c r="B56" s="142">
        <f>+B5</f>
        <v>3430</v>
      </c>
      <c r="C56" s="142">
        <f t="shared" ref="C56:E57" si="2">+B56+C5</f>
        <v>6995.6</v>
      </c>
      <c r="D56" s="142">
        <f t="shared" si="2"/>
        <v>10378.200000000001</v>
      </c>
      <c r="E56" s="142">
        <f t="shared" si="2"/>
        <v>14203.6</v>
      </c>
      <c r="F56" s="142">
        <f>+F5</f>
        <v>3370.2</v>
      </c>
      <c r="G56" s="142">
        <f>+F56+G5</f>
        <v>5994.2</v>
      </c>
      <c r="H56" s="142">
        <f>+G56+H5</f>
        <v>8822.2000000000007</v>
      </c>
      <c r="I56" s="142">
        <v>12003</v>
      </c>
      <c r="J56" s="142">
        <v>2982</v>
      </c>
      <c r="K56" s="142">
        <v>6054</v>
      </c>
      <c r="L56" s="142">
        <v>9108</v>
      </c>
      <c r="M56" s="142">
        <v>12661</v>
      </c>
      <c r="N56" s="142">
        <v>3324</v>
      </c>
      <c r="O56" s="142">
        <v>7049</v>
      </c>
      <c r="P56" s="142">
        <v>11021</v>
      </c>
    </row>
    <row r="57" spans="1:16">
      <c r="A57" s="169" t="s">
        <v>11</v>
      </c>
      <c r="B57" s="142">
        <f>+B6</f>
        <v>-2443.1999999999998</v>
      </c>
      <c r="C57" s="142">
        <f t="shared" si="2"/>
        <v>-4786.2999999999993</v>
      </c>
      <c r="D57" s="142">
        <f t="shared" si="2"/>
        <v>-7179.7999999999993</v>
      </c>
      <c r="E57" s="142">
        <f t="shared" si="2"/>
        <v>-9891.4</v>
      </c>
      <c r="F57" s="142">
        <f>+F6</f>
        <v>-2495.6</v>
      </c>
      <c r="G57" s="142">
        <f>+F57+G6</f>
        <v>-4398.6000000000004</v>
      </c>
      <c r="H57" s="142">
        <f>+G57+H6</f>
        <v>-6585.6</v>
      </c>
      <c r="I57" s="142">
        <f>+H57+I6</f>
        <v>-8814.6</v>
      </c>
      <c r="J57" s="142">
        <v>-2198</v>
      </c>
      <c r="K57" s="142">
        <v>-4418</v>
      </c>
      <c r="L57" s="142">
        <v>-6744</v>
      </c>
      <c r="M57" s="142">
        <v>-9462</v>
      </c>
      <c r="N57" s="142">
        <v>-2622</v>
      </c>
      <c r="O57" s="142">
        <v>-5403</v>
      </c>
      <c r="P57" s="142">
        <v>-8846</v>
      </c>
    </row>
    <row r="58" spans="1:16" s="156" customFormat="1">
      <c r="A58" s="185" t="s">
        <v>12</v>
      </c>
      <c r="B58" s="186">
        <f>SUM(B56:B57)</f>
        <v>986.80000000000018</v>
      </c>
      <c r="C58" s="186">
        <f t="shared" ref="C58:H58" si="3">SUM(C56:C57)</f>
        <v>2209.3000000000011</v>
      </c>
      <c r="D58" s="186">
        <f t="shared" si="3"/>
        <v>3198.4000000000015</v>
      </c>
      <c r="E58" s="186">
        <f t="shared" si="3"/>
        <v>4312.2000000000007</v>
      </c>
      <c r="F58" s="186">
        <f t="shared" si="3"/>
        <v>874.59999999999991</v>
      </c>
      <c r="G58" s="186">
        <f t="shared" si="3"/>
        <v>1595.5999999999995</v>
      </c>
      <c r="H58" s="186">
        <f t="shared" si="3"/>
        <v>2236.6000000000004</v>
      </c>
      <c r="I58" s="186">
        <v>3188</v>
      </c>
      <c r="J58" s="186">
        <v>784</v>
      </c>
      <c r="K58" s="186">
        <v>1635</v>
      </c>
      <c r="L58" s="186">
        <v>2364</v>
      </c>
      <c r="M58" s="186">
        <v>3199</v>
      </c>
      <c r="N58" s="186">
        <v>702</v>
      </c>
      <c r="O58" s="186">
        <v>1646</v>
      </c>
      <c r="P58" s="186">
        <v>2175</v>
      </c>
    </row>
    <row r="59" spans="1:16">
      <c r="A59" s="167" t="s">
        <v>433</v>
      </c>
      <c r="B59" s="142">
        <f>+B8</f>
        <v>-248.7</v>
      </c>
      <c r="C59" s="142">
        <f t="shared" ref="C59:E63" si="4">+B59+C8</f>
        <v>-481.79999999999995</v>
      </c>
      <c r="D59" s="142">
        <f t="shared" si="4"/>
        <v>-733.5</v>
      </c>
      <c r="E59" s="142">
        <f t="shared" si="4"/>
        <v>-984.8</v>
      </c>
      <c r="F59" s="142">
        <f>+F8</f>
        <v>-235.1</v>
      </c>
      <c r="G59" s="142">
        <f t="shared" ref="G59:H63" si="5">+F59+G8</f>
        <v>-436.1</v>
      </c>
      <c r="H59" s="142">
        <f t="shared" si="5"/>
        <v>-608.1</v>
      </c>
      <c r="I59" s="142">
        <v>-821</v>
      </c>
      <c r="J59" s="142">
        <v>-228</v>
      </c>
      <c r="K59" s="142">
        <v>-463</v>
      </c>
      <c r="L59" s="142">
        <v>-723</v>
      </c>
      <c r="M59" s="142">
        <v>-1030</v>
      </c>
      <c r="N59" s="142">
        <v>-290</v>
      </c>
      <c r="O59" s="142">
        <v>-598</v>
      </c>
      <c r="P59" s="142">
        <v>-933</v>
      </c>
    </row>
    <row r="60" spans="1:16">
      <c r="A60" s="167" t="s">
        <v>441</v>
      </c>
      <c r="B60" s="142">
        <f>+B9</f>
        <v>-479</v>
      </c>
      <c r="C60" s="142">
        <f t="shared" si="4"/>
        <v>-1056.4000000000001</v>
      </c>
      <c r="D60" s="142">
        <f t="shared" si="4"/>
        <v>-1533.4</v>
      </c>
      <c r="E60" s="142">
        <f t="shared" si="4"/>
        <v>-2008.5</v>
      </c>
      <c r="F60" s="142">
        <f>+F9</f>
        <v>-415.9</v>
      </c>
      <c r="G60" s="142">
        <f t="shared" si="5"/>
        <v>-822.9</v>
      </c>
      <c r="H60" s="142">
        <f t="shared" si="5"/>
        <v>-1150.9000000000001</v>
      </c>
      <c r="I60" s="142">
        <v>-1541</v>
      </c>
      <c r="J60" s="142">
        <v>-388</v>
      </c>
      <c r="K60" s="142">
        <v>-804</v>
      </c>
      <c r="L60" s="142">
        <v>-1206</v>
      </c>
      <c r="M60" s="142">
        <v>-1632</v>
      </c>
      <c r="N60" s="142">
        <v>-470</v>
      </c>
      <c r="O60" s="142">
        <v>-962</v>
      </c>
      <c r="P60" s="142">
        <v>-1390</v>
      </c>
    </row>
    <row r="61" spans="1:16">
      <c r="A61" s="167" t="s">
        <v>440</v>
      </c>
      <c r="B61" s="142">
        <f>+B10</f>
        <v>25</v>
      </c>
      <c r="C61" s="142">
        <f t="shared" si="4"/>
        <v>45.3</v>
      </c>
      <c r="D61" s="142">
        <f t="shared" si="4"/>
        <v>49.3</v>
      </c>
      <c r="E61" s="142">
        <f t="shared" si="4"/>
        <v>120.3</v>
      </c>
      <c r="F61" s="142">
        <f>+F10</f>
        <v>-4</v>
      </c>
      <c r="G61" s="142">
        <f t="shared" si="5"/>
        <v>40</v>
      </c>
      <c r="H61" s="142">
        <f t="shared" si="5"/>
        <v>75</v>
      </c>
      <c r="I61" s="142">
        <f>+H61+I10</f>
        <v>151</v>
      </c>
      <c r="J61" s="142">
        <v>-5</v>
      </c>
      <c r="K61" s="142">
        <v>38</v>
      </c>
      <c r="L61" s="142">
        <v>51</v>
      </c>
      <c r="M61" s="142">
        <v>70</v>
      </c>
      <c r="N61" s="142">
        <v>10</v>
      </c>
      <c r="O61" s="142">
        <v>-2</v>
      </c>
      <c r="P61" s="142">
        <v>60</v>
      </c>
    </row>
    <row r="62" spans="1:16">
      <c r="A62" s="169" t="s">
        <v>13</v>
      </c>
      <c r="B62" s="142">
        <f>+B11</f>
        <v>0.3</v>
      </c>
      <c r="C62" s="142">
        <f t="shared" si="4"/>
        <v>2</v>
      </c>
      <c r="D62" s="142">
        <f t="shared" si="4"/>
        <v>2.4</v>
      </c>
      <c r="E62" s="142">
        <f t="shared" si="4"/>
        <v>4.7</v>
      </c>
      <c r="F62" s="142">
        <f>+F11</f>
        <v>0.2</v>
      </c>
      <c r="G62" s="142">
        <f t="shared" si="5"/>
        <v>54.2</v>
      </c>
      <c r="H62" s="142">
        <f t="shared" si="5"/>
        <v>134.19999999999999</v>
      </c>
      <c r="I62" s="142">
        <v>100</v>
      </c>
      <c r="J62" s="142">
        <v>47</v>
      </c>
      <c r="K62" s="142">
        <v>57</v>
      </c>
      <c r="L62" s="142">
        <v>91</v>
      </c>
      <c r="M62" s="142">
        <v>40</v>
      </c>
      <c r="N62" s="142">
        <v>55</v>
      </c>
      <c r="O62" s="142">
        <v>128</v>
      </c>
      <c r="P62" s="142">
        <v>200</v>
      </c>
    </row>
    <row r="63" spans="1:16">
      <c r="A63" s="169" t="s">
        <v>14</v>
      </c>
      <c r="B63" s="142">
        <f>+B12</f>
        <v>-56.2</v>
      </c>
      <c r="C63" s="142">
        <f t="shared" si="4"/>
        <v>-56.2</v>
      </c>
      <c r="D63" s="142">
        <f t="shared" si="4"/>
        <v>-56.2</v>
      </c>
      <c r="E63" s="142">
        <f t="shared" si="4"/>
        <v>-755.30000000000007</v>
      </c>
      <c r="F63" s="142">
        <f>+F12</f>
        <v>0</v>
      </c>
      <c r="G63" s="142">
        <f t="shared" si="5"/>
        <v>2383</v>
      </c>
      <c r="H63" s="142">
        <f t="shared" si="5"/>
        <v>2383</v>
      </c>
      <c r="I63" s="142">
        <v>2109</v>
      </c>
      <c r="J63" s="142">
        <v>0</v>
      </c>
      <c r="K63" s="142">
        <v>-74</v>
      </c>
      <c r="L63" s="142">
        <v>-74</v>
      </c>
      <c r="M63" s="142">
        <v>-74</v>
      </c>
      <c r="N63" s="142">
        <v>595</v>
      </c>
      <c r="O63" s="142">
        <v>595</v>
      </c>
      <c r="P63" s="142">
        <v>595</v>
      </c>
    </row>
    <row r="64" spans="1:16" s="156" customFormat="1">
      <c r="A64" s="185" t="s">
        <v>6</v>
      </c>
      <c r="B64" s="186">
        <v>228.1</v>
      </c>
      <c r="C64" s="186">
        <v>662.00000000000011</v>
      </c>
      <c r="D64" s="186">
        <v>927.00000000000045</v>
      </c>
      <c r="E64" s="186">
        <v>689.80000000000052</v>
      </c>
      <c r="F64" s="186">
        <v>219.09999999999988</v>
      </c>
      <c r="G64" s="186">
        <v>2813</v>
      </c>
      <c r="H64" s="186">
        <v>3069</v>
      </c>
      <c r="I64" s="186">
        <f>+H64+I13</f>
        <v>3186</v>
      </c>
      <c r="J64" s="186">
        <v>210</v>
      </c>
      <c r="K64" s="186">
        <v>390</v>
      </c>
      <c r="L64" s="186">
        <v>503</v>
      </c>
      <c r="M64" s="186">
        <v>573</v>
      </c>
      <c r="N64" s="186">
        <v>602</v>
      </c>
      <c r="O64" s="186">
        <v>807</v>
      </c>
      <c r="P64" s="186">
        <v>707</v>
      </c>
    </row>
    <row r="65" spans="1:16" s="288" customFormat="1" hidden="1">
      <c r="A65" s="286" t="s">
        <v>183</v>
      </c>
      <c r="B65" s="287">
        <v>3.3</v>
      </c>
      <c r="C65" s="287">
        <v>6</v>
      </c>
      <c r="D65" s="287">
        <v>8.1999999999999993</v>
      </c>
      <c r="E65" s="287">
        <v>10.5</v>
      </c>
      <c r="F65" s="287">
        <v>1.4</v>
      </c>
      <c r="G65" s="287">
        <v>2.4</v>
      </c>
      <c r="H65" s="287">
        <v>3</v>
      </c>
      <c r="I65" s="287">
        <f>+H65+I14</f>
        <v>3</v>
      </c>
      <c r="J65" s="287">
        <v>0</v>
      </c>
      <c r="K65" s="287">
        <v>2</v>
      </c>
      <c r="L65" s="287">
        <v>4</v>
      </c>
      <c r="M65" s="287">
        <v>5</v>
      </c>
      <c r="N65" s="287"/>
      <c r="O65" s="287"/>
      <c r="P65" s="287"/>
    </row>
    <row r="66" spans="1:16" s="288" customFormat="1" hidden="1">
      <c r="A66" s="286" t="s">
        <v>335</v>
      </c>
      <c r="B66" s="287">
        <v>-1.7</v>
      </c>
      <c r="C66" s="287">
        <v>-9.4</v>
      </c>
      <c r="D66" s="287">
        <v>-19.5</v>
      </c>
      <c r="E66" s="287">
        <v>-29.6</v>
      </c>
      <c r="F66" s="287">
        <v>-10.7</v>
      </c>
      <c r="G66" s="287">
        <v>-25</v>
      </c>
      <c r="H66" s="287">
        <v>-46</v>
      </c>
      <c r="I66" s="287">
        <f>+H66+I15</f>
        <v>-60</v>
      </c>
      <c r="J66" s="287">
        <v>-14</v>
      </c>
      <c r="K66" s="287">
        <v>-27</v>
      </c>
      <c r="L66" s="287">
        <v>-41</v>
      </c>
      <c r="M66" s="287">
        <v>-55</v>
      </c>
      <c r="N66" s="287"/>
      <c r="O66" s="287"/>
      <c r="P66" s="287"/>
    </row>
    <row r="67" spans="1:16">
      <c r="A67" s="285" t="s">
        <v>523</v>
      </c>
      <c r="B67" s="142">
        <f>+B66+B65</f>
        <v>1.5999999999999999</v>
      </c>
      <c r="C67" s="142">
        <f t="shared" ref="C67:M67" si="6">+C66+C65</f>
        <v>-3.4000000000000004</v>
      </c>
      <c r="D67" s="142">
        <f t="shared" si="6"/>
        <v>-11.3</v>
      </c>
      <c r="E67" s="142">
        <f t="shared" si="6"/>
        <v>-19.100000000000001</v>
      </c>
      <c r="F67" s="142">
        <f t="shared" si="6"/>
        <v>-9.2999999999999989</v>
      </c>
      <c r="G67" s="142">
        <f t="shared" si="6"/>
        <v>-22.6</v>
      </c>
      <c r="H67" s="142">
        <f t="shared" si="6"/>
        <v>-43</v>
      </c>
      <c r="I67" s="142">
        <f t="shared" si="6"/>
        <v>-57</v>
      </c>
      <c r="J67" s="142">
        <f t="shared" si="6"/>
        <v>-14</v>
      </c>
      <c r="K67" s="142">
        <f t="shared" si="6"/>
        <v>-25</v>
      </c>
      <c r="L67" s="142">
        <f t="shared" si="6"/>
        <v>-37</v>
      </c>
      <c r="M67" s="142">
        <f t="shared" si="6"/>
        <v>-50</v>
      </c>
      <c r="N67" s="142">
        <v>-13</v>
      </c>
      <c r="O67" s="142">
        <v>-27</v>
      </c>
      <c r="P67" s="142">
        <v>-42</v>
      </c>
    </row>
    <row r="68" spans="1:16">
      <c r="A68" s="169" t="s">
        <v>328</v>
      </c>
      <c r="B68" s="142">
        <v>-4.5999999999999996</v>
      </c>
      <c r="C68" s="142">
        <v>-7.6</v>
      </c>
      <c r="D68" s="142">
        <v>-11.2</v>
      </c>
      <c r="E68" s="142">
        <v>-14.8</v>
      </c>
      <c r="F68" s="142">
        <v>-3.4</v>
      </c>
      <c r="G68" s="142">
        <v>-7</v>
      </c>
      <c r="H68" s="142">
        <v>-10</v>
      </c>
      <c r="I68" s="142">
        <f>+H68+I17</f>
        <v>-13</v>
      </c>
      <c r="J68" s="142">
        <v>-3</v>
      </c>
      <c r="K68" s="142">
        <v>-6</v>
      </c>
      <c r="L68" s="142">
        <v>-9</v>
      </c>
      <c r="M68" s="142">
        <v>-12</v>
      </c>
      <c r="N68" s="142">
        <v>-3</v>
      </c>
      <c r="O68" s="142">
        <v>-6</v>
      </c>
      <c r="P68" s="142">
        <v>-8</v>
      </c>
    </row>
    <row r="69" spans="1:16">
      <c r="A69" s="169" t="s">
        <v>16</v>
      </c>
      <c r="B69" s="142">
        <v>4.8</v>
      </c>
      <c r="C69" s="142">
        <v>1.4</v>
      </c>
      <c r="D69" s="142">
        <v>6.3000000000000007</v>
      </c>
      <c r="E69" s="142">
        <v>4.0000000000000009</v>
      </c>
      <c r="F69" s="142">
        <v>-2.1</v>
      </c>
      <c r="G69" s="142">
        <v>-14.1</v>
      </c>
      <c r="H69" s="142">
        <v>-16</v>
      </c>
      <c r="I69" s="142">
        <f>+H69+I18</f>
        <v>-30</v>
      </c>
      <c r="J69" s="142">
        <v>-7</v>
      </c>
      <c r="K69" s="142">
        <v>-36</v>
      </c>
      <c r="L69" s="142">
        <v>-29</v>
      </c>
      <c r="M69" s="142">
        <v>-35</v>
      </c>
      <c r="N69" s="142">
        <v>-2</v>
      </c>
      <c r="O69" s="142">
        <v>-4</v>
      </c>
      <c r="P69" s="142">
        <v>-16</v>
      </c>
    </row>
    <row r="70" spans="1:16" s="156" customFormat="1">
      <c r="A70" s="185" t="s">
        <v>17</v>
      </c>
      <c r="B70" s="186">
        <v>229.90000000000003</v>
      </c>
      <c r="C70" s="186">
        <v>652.40000000000009</v>
      </c>
      <c r="D70" s="186">
        <v>910.80000000000041</v>
      </c>
      <c r="E70" s="186">
        <v>659.90000000000055</v>
      </c>
      <c r="F70" s="186">
        <v>204.2999999999999</v>
      </c>
      <c r="G70" s="186">
        <v>2769</v>
      </c>
      <c r="H70" s="186">
        <v>3000</v>
      </c>
      <c r="I70" s="186">
        <v>3087</v>
      </c>
      <c r="J70" s="186">
        <v>187</v>
      </c>
      <c r="K70" s="186">
        <v>322</v>
      </c>
      <c r="L70" s="186">
        <v>428</v>
      </c>
      <c r="M70" s="186">
        <v>476</v>
      </c>
      <c r="N70" s="186">
        <v>583</v>
      </c>
      <c r="O70" s="186">
        <v>770</v>
      </c>
      <c r="P70" s="186">
        <f>SUM(P64:P69)</f>
        <v>641</v>
      </c>
    </row>
    <row r="71" spans="1:16">
      <c r="A71" s="169" t="s">
        <v>18</v>
      </c>
      <c r="B71" s="142">
        <v>-57.5</v>
      </c>
      <c r="C71" s="142">
        <v>-148.6</v>
      </c>
      <c r="D71" s="142">
        <v>-203.4</v>
      </c>
      <c r="E71" s="142">
        <v>-122.4</v>
      </c>
      <c r="F71" s="142">
        <v>-48.7</v>
      </c>
      <c r="G71" s="142">
        <v>-96</v>
      </c>
      <c r="H71" s="142">
        <v>-128</v>
      </c>
      <c r="I71" s="142">
        <f>+H71+I20</f>
        <v>-218</v>
      </c>
      <c r="J71" s="142">
        <v>-32</v>
      </c>
      <c r="K71" s="142">
        <v>-80</v>
      </c>
      <c r="L71" s="142">
        <v>-95</v>
      </c>
      <c r="M71" s="142">
        <v>-111</v>
      </c>
      <c r="N71" s="142">
        <v>-100</v>
      </c>
      <c r="O71" s="142">
        <v>-111</v>
      </c>
      <c r="P71" s="142">
        <v>-68</v>
      </c>
    </row>
    <row r="72" spans="1:16" s="156" customFormat="1">
      <c r="A72" s="185" t="s">
        <v>369</v>
      </c>
      <c r="B72" s="186">
        <v>172.40000000000003</v>
      </c>
      <c r="C72" s="186">
        <v>503.80000000000007</v>
      </c>
      <c r="D72" s="186">
        <v>707.40000000000043</v>
      </c>
      <c r="E72" s="186">
        <v>537.50000000000057</v>
      </c>
      <c r="F72" s="186">
        <v>155.59999999999991</v>
      </c>
      <c r="G72" s="186">
        <v>2673</v>
      </c>
      <c r="H72" s="186">
        <v>2873</v>
      </c>
      <c r="I72" s="186">
        <f>+H72+I21</f>
        <v>2869</v>
      </c>
      <c r="J72" s="186">
        <v>155</v>
      </c>
      <c r="K72" s="186">
        <v>242</v>
      </c>
      <c r="L72" s="186">
        <v>333</v>
      </c>
      <c r="M72" s="186">
        <v>365</v>
      </c>
      <c r="N72" s="186">
        <v>483</v>
      </c>
      <c r="O72" s="186">
        <v>659</v>
      </c>
      <c r="P72" s="186">
        <v>573</v>
      </c>
    </row>
    <row r="73" spans="1:16" s="123" customFormat="1">
      <c r="A73" s="169" t="s">
        <v>370</v>
      </c>
      <c r="B73" s="142">
        <v>-5.8</v>
      </c>
      <c r="C73" s="142">
        <v>11.3</v>
      </c>
      <c r="D73" s="142">
        <v>40.900000000000006</v>
      </c>
      <c r="E73" s="142">
        <v>52.000000000000007</v>
      </c>
      <c r="F73" s="142">
        <v>0.9</v>
      </c>
      <c r="G73" s="142">
        <v>-2.1</v>
      </c>
      <c r="H73" s="142">
        <v>-14</v>
      </c>
      <c r="I73" s="142">
        <f>+H73+I22</f>
        <v>-643</v>
      </c>
      <c r="J73" s="142">
        <v>-10</v>
      </c>
      <c r="K73" s="142">
        <v>-4</v>
      </c>
      <c r="L73" s="142">
        <v>-40</v>
      </c>
      <c r="M73" s="142">
        <v>-40</v>
      </c>
      <c r="N73" s="142">
        <v>0</v>
      </c>
      <c r="O73" s="142">
        <v>0</v>
      </c>
      <c r="P73" s="142">
        <v>0</v>
      </c>
    </row>
    <row r="74" spans="1:16" s="156" customFormat="1">
      <c r="A74" s="185" t="s">
        <v>378</v>
      </c>
      <c r="B74" s="186">
        <v>166.60000000000002</v>
      </c>
      <c r="C74" s="186">
        <v>515.1</v>
      </c>
      <c r="D74" s="186">
        <v>748.30000000000041</v>
      </c>
      <c r="E74" s="186">
        <v>589.50000000000057</v>
      </c>
      <c r="F74" s="186">
        <v>156.49999999999991</v>
      </c>
      <c r="G74" s="186">
        <v>2671</v>
      </c>
      <c r="H74" s="186">
        <v>2859</v>
      </c>
      <c r="I74" s="186">
        <f>+H74+I23</f>
        <v>2226</v>
      </c>
      <c r="J74" s="186">
        <v>145</v>
      </c>
      <c r="K74" s="186">
        <v>238</v>
      </c>
      <c r="L74" s="186">
        <v>293</v>
      </c>
      <c r="M74" s="186">
        <v>325</v>
      </c>
      <c r="N74" s="186">
        <v>483</v>
      </c>
      <c r="O74" s="186">
        <v>659</v>
      </c>
      <c r="P74" s="186">
        <v>573</v>
      </c>
    </row>
    <row r="75" spans="1:16">
      <c r="A75" s="172"/>
      <c r="B75" s="173"/>
      <c r="C75" s="173"/>
      <c r="D75" s="173"/>
      <c r="E75" s="173"/>
      <c r="F75" s="173"/>
      <c r="G75" s="173"/>
      <c r="H75" s="173"/>
      <c r="I75" s="173"/>
      <c r="J75" s="173"/>
      <c r="K75" s="173"/>
      <c r="L75" s="173"/>
      <c r="M75" s="173"/>
      <c r="N75" s="173"/>
      <c r="O75" s="173"/>
      <c r="P75" s="173"/>
    </row>
    <row r="76" spans="1:16" s="156" customFormat="1">
      <c r="A76" s="185" t="s">
        <v>92</v>
      </c>
      <c r="B76" s="186"/>
      <c r="C76" s="186"/>
      <c r="D76" s="186"/>
      <c r="E76" s="186"/>
      <c r="F76" s="186"/>
      <c r="G76" s="186"/>
      <c r="H76" s="186"/>
      <c r="I76" s="186"/>
      <c r="J76" s="186"/>
      <c r="K76" s="186"/>
      <c r="L76" s="186"/>
      <c r="M76" s="186"/>
      <c r="N76" s="186"/>
      <c r="O76" s="186"/>
      <c r="P76" s="186"/>
    </row>
    <row r="77" spans="1:16">
      <c r="A77" s="169" t="s">
        <v>93</v>
      </c>
      <c r="B77" s="142">
        <v>66</v>
      </c>
      <c r="C77" s="142">
        <v>79</v>
      </c>
      <c r="D77" s="142">
        <v>98</v>
      </c>
      <c r="E77" s="142">
        <v>52</v>
      </c>
      <c r="F77" s="142">
        <v>-16</v>
      </c>
      <c r="G77" s="142">
        <v>-95</v>
      </c>
      <c r="H77" s="142">
        <v>-95</v>
      </c>
      <c r="I77" s="142">
        <f>+H77+I26</f>
        <v>-161</v>
      </c>
      <c r="J77" s="142">
        <v>154</v>
      </c>
      <c r="K77" s="142">
        <v>91</v>
      </c>
      <c r="L77" s="142">
        <v>111</v>
      </c>
      <c r="M77" s="142">
        <v>140</v>
      </c>
      <c r="N77" s="142">
        <v>96</v>
      </c>
      <c r="O77" s="142">
        <v>57</v>
      </c>
      <c r="P77" s="142">
        <v>76</v>
      </c>
    </row>
    <row r="78" spans="1:16">
      <c r="A78" s="169" t="s">
        <v>94</v>
      </c>
      <c r="B78" s="142">
        <v>48</v>
      </c>
      <c r="C78" s="142">
        <v>36</v>
      </c>
      <c r="D78" s="142">
        <v>99</v>
      </c>
      <c r="E78" s="142">
        <v>13</v>
      </c>
      <c r="F78" s="142">
        <v>50</v>
      </c>
      <c r="G78" s="142">
        <v>-75</v>
      </c>
      <c r="H78" s="142">
        <v>-138</v>
      </c>
      <c r="I78" s="142">
        <v>-311</v>
      </c>
      <c r="J78" s="142">
        <v>210</v>
      </c>
      <c r="K78" s="142">
        <v>178</v>
      </c>
      <c r="L78" s="142">
        <v>240</v>
      </c>
      <c r="M78" s="142">
        <v>289</v>
      </c>
      <c r="N78" s="142">
        <v>53</v>
      </c>
      <c r="O78" s="142">
        <v>187</v>
      </c>
      <c r="P78" s="142">
        <v>275</v>
      </c>
    </row>
    <row r="79" spans="1:16" s="156" customFormat="1">
      <c r="A79" s="185" t="s">
        <v>371</v>
      </c>
      <c r="B79" s="186">
        <v>114</v>
      </c>
      <c r="C79" s="186">
        <v>115</v>
      </c>
      <c r="D79" s="186">
        <v>196</v>
      </c>
      <c r="E79" s="186">
        <v>65</v>
      </c>
      <c r="F79" s="186">
        <v>34</v>
      </c>
      <c r="G79" s="186">
        <v>-172</v>
      </c>
      <c r="H79" s="186">
        <v>-233</v>
      </c>
      <c r="I79" s="186">
        <f>+H79+I28</f>
        <v>-472</v>
      </c>
      <c r="J79" s="186">
        <v>364</v>
      </c>
      <c r="K79" s="186">
        <v>269</v>
      </c>
      <c r="L79" s="186">
        <v>351</v>
      </c>
      <c r="M79" s="186">
        <v>429</v>
      </c>
      <c r="N79" s="186">
        <v>149</v>
      </c>
      <c r="O79" s="186">
        <v>244</v>
      </c>
      <c r="P79" s="186">
        <v>351</v>
      </c>
    </row>
    <row r="80" spans="1:16" s="156" customFormat="1">
      <c r="A80" s="185" t="s">
        <v>372</v>
      </c>
      <c r="B80" s="186">
        <v>280</v>
      </c>
      <c r="C80" s="186">
        <v>630.1</v>
      </c>
      <c r="D80" s="186">
        <v>945</v>
      </c>
      <c r="E80" s="186">
        <v>654.50000000000057</v>
      </c>
      <c r="F80" s="186">
        <v>190.49999999999991</v>
      </c>
      <c r="G80" s="186">
        <v>2499</v>
      </c>
      <c r="H80" s="186">
        <v>2626</v>
      </c>
      <c r="I80" s="186">
        <v>1754</v>
      </c>
      <c r="J80" s="186">
        <v>509</v>
      </c>
      <c r="K80" s="186">
        <v>507</v>
      </c>
      <c r="L80" s="186">
        <v>644</v>
      </c>
      <c r="M80" s="186">
        <v>754</v>
      </c>
      <c r="N80" s="186">
        <v>632</v>
      </c>
      <c r="O80" s="186">
        <v>903</v>
      </c>
      <c r="P80" s="186">
        <v>924</v>
      </c>
    </row>
    <row r="81" spans="1:16">
      <c r="A81" s="174"/>
      <c r="B81" s="142"/>
      <c r="C81" s="142"/>
      <c r="D81" s="142"/>
      <c r="E81" s="142"/>
      <c r="F81" s="142"/>
      <c r="G81" s="142"/>
      <c r="H81" s="142"/>
      <c r="I81" s="142"/>
      <c r="J81" s="142"/>
      <c r="K81" s="142"/>
      <c r="L81" s="142"/>
      <c r="M81" s="142"/>
      <c r="N81" s="142"/>
      <c r="O81" s="142"/>
      <c r="P81" s="142"/>
    </row>
    <row r="82" spans="1:16" s="156" customFormat="1">
      <c r="A82" s="185" t="s">
        <v>304</v>
      </c>
      <c r="B82" s="186"/>
      <c r="C82" s="186"/>
      <c r="D82" s="186"/>
      <c r="E82" s="186"/>
      <c r="F82" s="186"/>
      <c r="G82" s="186"/>
      <c r="H82" s="186"/>
      <c r="I82" s="186"/>
      <c r="J82" s="186"/>
      <c r="K82" s="186"/>
      <c r="L82" s="186"/>
      <c r="M82" s="186"/>
      <c r="N82" s="186"/>
      <c r="O82" s="186"/>
      <c r="P82" s="186"/>
    </row>
    <row r="83" spans="1:16">
      <c r="A83" s="169" t="s">
        <v>334</v>
      </c>
      <c r="B83" s="142">
        <v>167</v>
      </c>
      <c r="C83" s="142">
        <v>514</v>
      </c>
      <c r="D83" s="142">
        <v>748</v>
      </c>
      <c r="E83" s="142">
        <v>589</v>
      </c>
      <c r="F83" s="142">
        <v>159</v>
      </c>
      <c r="G83" s="142">
        <v>2677</v>
      </c>
      <c r="H83" s="142">
        <v>2867</v>
      </c>
      <c r="I83" s="142">
        <v>2236</v>
      </c>
      <c r="J83" s="142">
        <v>145</v>
      </c>
      <c r="K83" s="142">
        <v>238</v>
      </c>
      <c r="L83" s="142">
        <v>293</v>
      </c>
      <c r="M83" s="142">
        <v>325</v>
      </c>
      <c r="N83" s="142">
        <v>483</v>
      </c>
      <c r="O83" s="142">
        <v>659</v>
      </c>
      <c r="P83" s="142">
        <v>573</v>
      </c>
    </row>
    <row r="84" spans="1:16">
      <c r="A84" s="169" t="s">
        <v>19</v>
      </c>
      <c r="B84" s="142">
        <v>0</v>
      </c>
      <c r="C84" s="142">
        <v>1</v>
      </c>
      <c r="D84" s="142">
        <v>1</v>
      </c>
      <c r="E84" s="142">
        <v>1</v>
      </c>
      <c r="F84" s="142">
        <v>-2</v>
      </c>
      <c r="G84" s="142">
        <v>-6</v>
      </c>
      <c r="H84" s="142">
        <v>-9</v>
      </c>
      <c r="I84" s="142">
        <v>-9</v>
      </c>
      <c r="J84" s="142">
        <v>0</v>
      </c>
      <c r="K84" s="142">
        <v>0</v>
      </c>
      <c r="L84" s="142">
        <v>0</v>
      </c>
      <c r="M84" s="142">
        <v>0</v>
      </c>
      <c r="N84" s="142">
        <v>0</v>
      </c>
      <c r="O84" s="142">
        <v>0</v>
      </c>
      <c r="P84" s="142">
        <v>0</v>
      </c>
    </row>
    <row r="85" spans="1:16">
      <c r="A85" s="174"/>
      <c r="B85" s="142"/>
      <c r="C85" s="142"/>
      <c r="D85" s="142"/>
      <c r="E85" s="142"/>
      <c r="F85" s="142"/>
      <c r="G85" s="142"/>
      <c r="H85" s="142"/>
      <c r="I85" s="142"/>
      <c r="J85" s="142"/>
      <c r="K85" s="142"/>
      <c r="L85" s="142"/>
      <c r="M85" s="142"/>
      <c r="N85" s="142"/>
      <c r="O85" s="142"/>
      <c r="P85" s="142"/>
    </row>
    <row r="86" spans="1:16" s="156" customFormat="1">
      <c r="A86" s="185" t="s">
        <v>189</v>
      </c>
      <c r="B86" s="186"/>
      <c r="C86" s="186"/>
      <c r="D86" s="186"/>
      <c r="E86" s="186"/>
      <c r="F86" s="186"/>
      <c r="G86" s="186"/>
      <c r="H86" s="186"/>
      <c r="I86" s="186"/>
      <c r="J86" s="186"/>
      <c r="K86" s="186"/>
      <c r="L86" s="186"/>
      <c r="M86" s="186"/>
      <c r="N86" s="186"/>
      <c r="O86" s="186"/>
      <c r="P86" s="186"/>
    </row>
    <row r="87" spans="1:16">
      <c r="A87" s="169" t="s">
        <v>334</v>
      </c>
      <c r="B87" s="142">
        <v>280</v>
      </c>
      <c r="C87" s="142">
        <v>629</v>
      </c>
      <c r="D87" s="142">
        <v>944</v>
      </c>
      <c r="E87" s="142">
        <v>654</v>
      </c>
      <c r="F87" s="142">
        <v>193</v>
      </c>
      <c r="G87" s="142">
        <v>2505</v>
      </c>
      <c r="H87" s="142">
        <v>2634</v>
      </c>
      <c r="I87" s="142">
        <f>+H87+I36</f>
        <v>1763</v>
      </c>
      <c r="J87" s="142">
        <v>509</v>
      </c>
      <c r="K87" s="142">
        <v>507</v>
      </c>
      <c r="L87" s="142">
        <v>644</v>
      </c>
      <c r="M87" s="142">
        <v>754</v>
      </c>
      <c r="N87" s="142">
        <v>632</v>
      </c>
      <c r="O87" s="142">
        <v>903</v>
      </c>
      <c r="P87" s="142">
        <v>924</v>
      </c>
    </row>
    <row r="88" spans="1:16">
      <c r="A88" s="169" t="s">
        <v>19</v>
      </c>
      <c r="B88" s="142">
        <v>0</v>
      </c>
      <c r="C88" s="142">
        <v>1</v>
      </c>
      <c r="D88" s="142">
        <v>1</v>
      </c>
      <c r="E88" s="142">
        <v>1</v>
      </c>
      <c r="F88" s="142">
        <v>-2</v>
      </c>
      <c r="G88" s="142">
        <v>-6</v>
      </c>
      <c r="H88" s="142">
        <v>-8</v>
      </c>
      <c r="I88" s="142">
        <f>+H88+I37</f>
        <v>-9</v>
      </c>
      <c r="J88" s="142">
        <v>0</v>
      </c>
      <c r="K88" s="142">
        <v>0</v>
      </c>
      <c r="L88" s="142">
        <v>0</v>
      </c>
      <c r="M88" s="142">
        <v>0</v>
      </c>
      <c r="N88" s="142">
        <v>0</v>
      </c>
      <c r="O88" s="142">
        <v>0</v>
      </c>
      <c r="P88" s="142">
        <v>0</v>
      </c>
    </row>
    <row r="89" spans="1:16">
      <c r="A89" s="169"/>
      <c r="B89" s="142"/>
      <c r="C89" s="142"/>
      <c r="D89" s="142"/>
      <c r="E89" s="142"/>
      <c r="F89" s="142"/>
      <c r="G89" s="142"/>
      <c r="H89" s="142"/>
      <c r="I89" s="142"/>
      <c r="J89" s="142"/>
      <c r="K89" s="142"/>
      <c r="L89" s="142"/>
      <c r="M89" s="142"/>
      <c r="N89" s="142"/>
      <c r="O89" s="142"/>
      <c r="P89" s="142"/>
    </row>
    <row r="90" spans="1:16" s="156" customFormat="1">
      <c r="A90" s="185" t="s">
        <v>188</v>
      </c>
      <c r="B90" s="186"/>
      <c r="C90" s="186"/>
      <c r="D90" s="186"/>
      <c r="E90" s="186"/>
      <c r="F90" s="186"/>
      <c r="G90" s="186"/>
      <c r="H90" s="186"/>
      <c r="I90" s="186"/>
      <c r="J90" s="186"/>
      <c r="K90" s="186"/>
      <c r="L90" s="186"/>
      <c r="M90" s="186"/>
      <c r="N90" s="186"/>
      <c r="O90" s="186"/>
      <c r="P90" s="186"/>
    </row>
    <row r="91" spans="1:16">
      <c r="A91" s="167" t="s">
        <v>365</v>
      </c>
      <c r="B91" s="146">
        <v>2.569709136202857</v>
      </c>
      <c r="C91" s="146">
        <v>7.49</v>
      </c>
      <c r="D91" s="146">
        <v>10.517573855808756</v>
      </c>
      <c r="E91" s="146">
        <v>7.9890159866915367</v>
      </c>
      <c r="F91" s="146">
        <v>2.3105853140266595</v>
      </c>
      <c r="G91" s="146">
        <v>39.690585314026663</v>
      </c>
      <c r="H91" s="146">
        <v>42.66</v>
      </c>
      <c r="I91" s="146">
        <v>42.6</v>
      </c>
      <c r="J91" s="146">
        <v>2.13</v>
      </c>
      <c r="K91" s="146">
        <v>3.21</v>
      </c>
      <c r="L91" s="146">
        <v>4.37</v>
      </c>
      <c r="M91" s="146">
        <v>4.76</v>
      </c>
      <c r="N91" s="146">
        <v>6.2</v>
      </c>
      <c r="O91" s="146">
        <v>8.44</v>
      </c>
      <c r="P91" s="146">
        <v>7.33</v>
      </c>
    </row>
    <row r="92" spans="1:16">
      <c r="A92" s="167" t="s">
        <v>366</v>
      </c>
      <c r="B92" s="146">
        <v>2.5600572502454777</v>
      </c>
      <c r="C92" s="146">
        <v>7.47</v>
      </c>
      <c r="D92" s="146">
        <v>10.487122570237039</v>
      </c>
      <c r="E92" s="146">
        <v>7.97</v>
      </c>
      <c r="F92" s="146">
        <v>2.2992192732026009</v>
      </c>
      <c r="G92" s="146">
        <v>39.499219273202606</v>
      </c>
      <c r="H92" s="146">
        <v>42.45</v>
      </c>
      <c r="I92" s="146">
        <f>+H92+I41</f>
        <v>42.400000000000006</v>
      </c>
      <c r="J92" s="146">
        <v>2.12</v>
      </c>
      <c r="K92" s="146">
        <v>3.19</v>
      </c>
      <c r="L92" s="146">
        <v>4.3499999999999996</v>
      </c>
      <c r="M92" s="146">
        <v>4.74</v>
      </c>
      <c r="N92" s="146">
        <v>6.18</v>
      </c>
      <c r="O92" s="146">
        <v>8.42</v>
      </c>
      <c r="P92" s="146">
        <v>7.32</v>
      </c>
    </row>
    <row r="93" spans="1:16">
      <c r="A93" s="169" t="s">
        <v>9</v>
      </c>
      <c r="B93" s="146">
        <v>2.48</v>
      </c>
      <c r="C93" s="146">
        <v>7.66</v>
      </c>
      <c r="D93" s="146">
        <v>11.13</v>
      </c>
      <c r="E93" s="146">
        <v>8.77</v>
      </c>
      <c r="F93" s="146">
        <v>2.33</v>
      </c>
      <c r="G93" s="146">
        <v>39.67</v>
      </c>
      <c r="H93" s="146">
        <v>42.45</v>
      </c>
      <c r="I93" s="146">
        <v>33.06</v>
      </c>
      <c r="J93" s="146">
        <v>1.99</v>
      </c>
      <c r="K93" s="146">
        <v>3.15</v>
      </c>
      <c r="L93" s="146">
        <v>3.84</v>
      </c>
      <c r="M93" s="146">
        <v>4.2300000000000004</v>
      </c>
      <c r="N93" s="146">
        <v>6.2</v>
      </c>
      <c r="O93" s="146">
        <v>8.44</v>
      </c>
      <c r="P93" s="146">
        <v>7.33</v>
      </c>
    </row>
    <row r="94" spans="1:16">
      <c r="A94" s="169" t="s">
        <v>20</v>
      </c>
      <c r="B94" s="146">
        <v>2.4700000000000002</v>
      </c>
      <c r="C94" s="146">
        <v>7.64</v>
      </c>
      <c r="D94" s="146">
        <v>11.09</v>
      </c>
      <c r="E94" s="146">
        <v>8.74</v>
      </c>
      <c r="F94" s="146">
        <v>2.31</v>
      </c>
      <c r="G94" s="146">
        <v>39.47</v>
      </c>
      <c r="H94" s="146">
        <v>42.25</v>
      </c>
      <c r="I94" s="146">
        <f>+H94+I43</f>
        <v>32.9</v>
      </c>
      <c r="J94" s="146">
        <v>1.98</v>
      </c>
      <c r="K94" s="146">
        <v>3.14</v>
      </c>
      <c r="L94" s="146">
        <v>3.83</v>
      </c>
      <c r="M94" s="146">
        <v>4.21</v>
      </c>
      <c r="N94" s="146">
        <v>6.18</v>
      </c>
      <c r="O94" s="146">
        <v>8.42</v>
      </c>
      <c r="P94" s="146">
        <v>7.32</v>
      </c>
    </row>
    <row r="95" spans="1:16">
      <c r="A95" s="169"/>
      <c r="B95" s="146"/>
      <c r="C95" s="146"/>
      <c r="D95" s="146"/>
      <c r="E95" s="146"/>
      <c r="F95" s="146"/>
      <c r="G95" s="146"/>
      <c r="H95" s="146"/>
      <c r="I95" s="146"/>
      <c r="J95" s="146"/>
      <c r="K95" s="146"/>
      <c r="L95" s="146"/>
      <c r="M95" s="146"/>
      <c r="N95" s="146"/>
      <c r="O95" s="146"/>
      <c r="P95" s="146"/>
    </row>
    <row r="96" spans="1:16" s="156" customFormat="1">
      <c r="A96" s="185" t="s">
        <v>367</v>
      </c>
      <c r="B96" s="187"/>
      <c r="C96" s="187"/>
      <c r="D96" s="187"/>
      <c r="E96" s="187"/>
      <c r="F96" s="187"/>
      <c r="G96" s="187"/>
      <c r="H96" s="187"/>
      <c r="I96" s="187"/>
      <c r="J96" s="187"/>
      <c r="K96" s="187"/>
      <c r="L96" s="187"/>
      <c r="M96" s="187"/>
      <c r="N96" s="187"/>
      <c r="O96" s="187"/>
      <c r="P96" s="187"/>
    </row>
    <row r="97" spans="1:16">
      <c r="A97" s="169" t="s">
        <v>80</v>
      </c>
      <c r="B97" s="142">
        <v>67342244</v>
      </c>
      <c r="C97" s="142">
        <v>67342244</v>
      </c>
      <c r="D97" s="142">
        <v>67342244</v>
      </c>
      <c r="E97" s="142">
        <v>67342244</v>
      </c>
      <c r="F97" s="142">
        <v>67342244</v>
      </c>
      <c r="G97" s="142">
        <v>67347526</v>
      </c>
      <c r="H97" s="142">
        <v>67347526</v>
      </c>
      <c r="I97" s="142">
        <v>67347526</v>
      </c>
      <c r="J97" s="142">
        <v>77947526</v>
      </c>
      <c r="K97" s="142">
        <v>77947526</v>
      </c>
      <c r="L97" s="142">
        <v>77947526</v>
      </c>
      <c r="M97" s="142">
        <v>77970071</v>
      </c>
      <c r="N97" s="142">
        <v>77981090</v>
      </c>
      <c r="O97" s="142">
        <v>78225962</v>
      </c>
      <c r="P97" s="142">
        <v>78225962</v>
      </c>
    </row>
    <row r="98" spans="1:16">
      <c r="A98" s="169" t="s">
        <v>81</v>
      </c>
      <c r="B98" s="142">
        <v>67089305</v>
      </c>
      <c r="C98" s="142">
        <v>67216473.027624309</v>
      </c>
      <c r="D98" s="142">
        <v>67258857.384615391</v>
      </c>
      <c r="E98" s="142">
        <v>67279875.380821913</v>
      </c>
      <c r="F98" s="142">
        <v>67342244</v>
      </c>
      <c r="G98" s="142">
        <v>67342912</v>
      </c>
      <c r="H98" s="142">
        <v>67344460.897810221</v>
      </c>
      <c r="I98" s="142">
        <v>67345231</v>
      </c>
      <c r="J98" s="142">
        <v>73000859.333333328</v>
      </c>
      <c r="K98" s="142">
        <v>75487857</v>
      </c>
      <c r="L98" s="142">
        <v>76316757</v>
      </c>
      <c r="M98" s="142">
        <v>76731753</v>
      </c>
      <c r="N98" s="142">
        <v>77970193</v>
      </c>
      <c r="O98" s="142">
        <v>78047375</v>
      </c>
      <c r="P98" s="142">
        <v>78107558</v>
      </c>
    </row>
    <row r="99" spans="1:16">
      <c r="A99" s="169" t="s">
        <v>82</v>
      </c>
      <c r="B99" s="142">
        <v>67342244</v>
      </c>
      <c r="C99" s="142">
        <v>67393394.055248618</v>
      </c>
      <c r="D99" s="142">
        <v>67454155.82417582</v>
      </c>
      <c r="E99" s="142">
        <v>67484564.942465752</v>
      </c>
      <c r="F99" s="142">
        <v>67675146</v>
      </c>
      <c r="G99" s="142">
        <v>67675275</v>
      </c>
      <c r="H99" s="142">
        <v>67668793.029197082</v>
      </c>
      <c r="I99" s="142">
        <v>67664386</v>
      </c>
      <c r="J99" s="142">
        <v>73304595.333333328</v>
      </c>
      <c r="K99" s="142">
        <v>75791593</v>
      </c>
      <c r="L99" s="142">
        <v>76620493</v>
      </c>
      <c r="M99" s="142">
        <v>77031536</v>
      </c>
      <c r="N99" s="142">
        <v>78225862</v>
      </c>
      <c r="O99" s="142">
        <v>78224039</v>
      </c>
      <c r="P99" s="142">
        <v>78224687</v>
      </c>
    </row>
    <row r="100" spans="1:16">
      <c r="A100" s="148"/>
      <c r="B100" s="142"/>
      <c r="C100" s="142"/>
      <c r="D100" s="142"/>
      <c r="E100" s="142"/>
      <c r="F100" s="142"/>
      <c r="G100" s="142"/>
      <c r="H100" s="142"/>
      <c r="I100" s="142"/>
      <c r="J100" s="142"/>
      <c r="K100" s="142"/>
      <c r="L100" s="142"/>
      <c r="M100" s="142"/>
      <c r="N100" s="142"/>
      <c r="O100" s="142"/>
    </row>
    <row r="101" spans="1:16">
      <c r="A101" s="175" t="s">
        <v>484</v>
      </c>
      <c r="B101" s="142"/>
      <c r="C101" s="142"/>
      <c r="D101" s="142"/>
      <c r="E101" s="142"/>
      <c r="F101" s="142"/>
      <c r="G101" s="142"/>
      <c r="H101" s="142"/>
      <c r="I101" s="142"/>
      <c r="J101" s="142"/>
      <c r="K101" s="142"/>
      <c r="L101" s="142"/>
      <c r="M101" s="142"/>
      <c r="N101" s="142"/>
      <c r="O101" s="142"/>
    </row>
    <row r="102" spans="1:16">
      <c r="A102" s="148"/>
      <c r="B102" s="148"/>
      <c r="C102" s="148"/>
      <c r="D102" s="148"/>
      <c r="E102" s="148"/>
      <c r="F102" s="148"/>
      <c r="G102" s="148"/>
      <c r="H102" s="148"/>
      <c r="I102" s="148"/>
      <c r="J102" s="148"/>
      <c r="K102" s="148"/>
      <c r="L102" s="148"/>
      <c r="M102" s="148"/>
      <c r="N102" s="148"/>
    </row>
    <row r="103" spans="1:16">
      <c r="A103" s="148"/>
      <c r="B103" s="148"/>
      <c r="C103" s="148"/>
      <c r="D103" s="148"/>
      <c r="E103" s="148"/>
      <c r="F103" s="148"/>
      <c r="G103" s="148"/>
      <c r="H103" s="148"/>
      <c r="I103" s="148"/>
      <c r="J103" s="148"/>
      <c r="K103" s="148"/>
      <c r="L103" s="148"/>
      <c r="M103" s="148"/>
      <c r="N103" s="148"/>
    </row>
    <row r="104" spans="1:16">
      <c r="A104" s="148"/>
      <c r="B104" s="148"/>
      <c r="C104" s="148"/>
      <c r="D104" s="148"/>
      <c r="E104" s="148"/>
      <c r="F104" s="148"/>
      <c r="G104" s="148"/>
      <c r="H104" s="148"/>
      <c r="I104" s="148"/>
      <c r="J104" s="148"/>
      <c r="K104" s="148"/>
      <c r="L104" s="148"/>
      <c r="M104" s="148"/>
      <c r="N104" s="148"/>
    </row>
    <row r="105" spans="1:16">
      <c r="A105" s="148"/>
      <c r="B105" s="148"/>
      <c r="C105" s="148"/>
      <c r="D105" s="148"/>
      <c r="E105" s="148"/>
      <c r="F105" s="148"/>
      <c r="G105" s="148"/>
      <c r="H105" s="148"/>
      <c r="I105" s="148"/>
      <c r="J105" s="148"/>
      <c r="K105" s="148"/>
      <c r="L105" s="148"/>
      <c r="M105" s="148"/>
      <c r="N105" s="148"/>
    </row>
    <row r="106" spans="1:16">
      <c r="A106" s="148"/>
      <c r="B106" s="148"/>
      <c r="C106" s="148"/>
      <c r="D106" s="148"/>
      <c r="E106" s="148"/>
      <c r="F106" s="148"/>
      <c r="G106" s="148"/>
      <c r="H106" s="148"/>
      <c r="I106" s="148"/>
      <c r="J106" s="148"/>
      <c r="K106" s="148"/>
      <c r="L106" s="148"/>
      <c r="M106" s="148"/>
      <c r="N106" s="148"/>
    </row>
    <row r="107" spans="1:16">
      <c r="A107" s="148"/>
      <c r="B107" s="148"/>
      <c r="C107" s="148"/>
      <c r="D107" s="148"/>
      <c r="E107" s="148"/>
      <c r="F107" s="148"/>
      <c r="G107" s="148"/>
      <c r="H107" s="148"/>
      <c r="I107" s="148"/>
      <c r="J107" s="148"/>
      <c r="K107" s="148"/>
      <c r="L107" s="148"/>
      <c r="M107" s="148"/>
      <c r="N107" s="148"/>
    </row>
    <row r="108" spans="1:16">
      <c r="A108" s="148"/>
      <c r="B108" s="148"/>
      <c r="C108" s="148"/>
      <c r="D108" s="148"/>
      <c r="E108" s="148"/>
      <c r="F108" s="148"/>
      <c r="G108" s="148"/>
      <c r="H108" s="148"/>
      <c r="I108" s="148"/>
      <c r="J108" s="148"/>
      <c r="K108" s="148"/>
      <c r="L108" s="148"/>
      <c r="M108" s="148"/>
      <c r="N108" s="148"/>
    </row>
    <row r="109" spans="1:16">
      <c r="A109" s="148"/>
      <c r="B109" s="148"/>
      <c r="C109" s="148"/>
      <c r="D109" s="148"/>
      <c r="E109" s="148"/>
      <c r="F109" s="148"/>
      <c r="G109" s="148"/>
      <c r="H109" s="148"/>
      <c r="I109" s="148"/>
      <c r="J109" s="148"/>
      <c r="K109" s="148"/>
      <c r="L109" s="148"/>
      <c r="M109" s="148"/>
      <c r="N109" s="148"/>
    </row>
    <row r="110" spans="1:16">
      <c r="A110" s="148"/>
      <c r="B110" s="148"/>
      <c r="C110" s="148"/>
      <c r="D110" s="148"/>
      <c r="E110" s="148"/>
      <c r="F110" s="148"/>
      <c r="G110" s="148"/>
      <c r="H110" s="148"/>
      <c r="I110" s="148"/>
      <c r="J110" s="148"/>
      <c r="K110" s="148"/>
      <c r="L110" s="148"/>
      <c r="M110" s="148"/>
      <c r="N110" s="148"/>
    </row>
    <row r="111" spans="1:16">
      <c r="A111" s="148"/>
      <c r="B111" s="148"/>
      <c r="C111" s="148"/>
      <c r="D111" s="148"/>
      <c r="E111" s="148"/>
      <c r="F111" s="148"/>
      <c r="G111" s="148"/>
      <c r="H111" s="148"/>
      <c r="I111" s="148"/>
      <c r="J111" s="148"/>
      <c r="K111" s="148"/>
      <c r="L111" s="148"/>
      <c r="M111" s="148"/>
      <c r="N111" s="148"/>
    </row>
    <row r="112" spans="1:16">
      <c r="A112" s="148"/>
      <c r="B112" s="148"/>
      <c r="C112" s="148"/>
      <c r="D112" s="148"/>
      <c r="E112" s="148"/>
      <c r="F112" s="148"/>
      <c r="G112" s="148"/>
      <c r="H112" s="148"/>
      <c r="I112" s="148"/>
      <c r="J112" s="148"/>
      <c r="K112" s="148"/>
      <c r="L112" s="148"/>
      <c r="M112" s="148"/>
      <c r="N112" s="148"/>
    </row>
    <row r="113" spans="1:14">
      <c r="A113" s="148"/>
      <c r="B113" s="148"/>
      <c r="C113" s="148"/>
      <c r="D113" s="148"/>
      <c r="E113" s="148"/>
      <c r="F113" s="148"/>
      <c r="G113" s="148"/>
      <c r="H113" s="148"/>
      <c r="I113" s="148"/>
      <c r="J113" s="148"/>
      <c r="K113" s="148"/>
      <c r="L113" s="148"/>
      <c r="M113" s="148"/>
      <c r="N113" s="148"/>
    </row>
    <row r="114" spans="1:14">
      <c r="A114" s="148"/>
      <c r="B114" s="148"/>
      <c r="C114" s="148"/>
      <c r="D114" s="148"/>
      <c r="E114" s="148"/>
      <c r="F114" s="148"/>
      <c r="G114" s="148"/>
      <c r="H114" s="148"/>
      <c r="I114" s="148"/>
      <c r="J114" s="148"/>
      <c r="K114" s="148"/>
      <c r="L114" s="148"/>
      <c r="M114" s="148"/>
      <c r="N114" s="148"/>
    </row>
    <row r="115" spans="1:14">
      <c r="A115" s="148"/>
      <c r="B115" s="148"/>
      <c r="C115" s="148"/>
      <c r="D115" s="148"/>
      <c r="E115" s="148"/>
      <c r="F115" s="148"/>
      <c r="G115" s="148"/>
      <c r="H115" s="148"/>
      <c r="I115" s="148"/>
      <c r="J115" s="148"/>
      <c r="K115" s="148"/>
      <c r="L115" s="148"/>
      <c r="M115" s="148"/>
      <c r="N115" s="148"/>
    </row>
    <row r="116" spans="1:14">
      <c r="A116" s="148"/>
      <c r="B116" s="148"/>
      <c r="C116" s="148"/>
      <c r="D116" s="148"/>
      <c r="E116" s="148"/>
      <c r="F116" s="148"/>
      <c r="G116" s="148"/>
      <c r="H116" s="148"/>
      <c r="I116" s="148"/>
      <c r="J116" s="148"/>
      <c r="K116" s="148"/>
      <c r="L116" s="148"/>
      <c r="M116" s="148"/>
      <c r="N116" s="148"/>
    </row>
    <row r="117" spans="1:14">
      <c r="A117" s="148"/>
      <c r="B117" s="148"/>
      <c r="C117" s="148"/>
      <c r="D117" s="148"/>
      <c r="E117" s="148"/>
      <c r="F117" s="148"/>
      <c r="G117" s="148"/>
      <c r="H117" s="148"/>
      <c r="I117" s="148"/>
      <c r="J117" s="148"/>
      <c r="K117" s="148"/>
      <c r="L117" s="148"/>
      <c r="M117" s="148"/>
      <c r="N117" s="148"/>
    </row>
    <row r="118" spans="1:14">
      <c r="A118" s="148"/>
      <c r="B118" s="148"/>
      <c r="C118" s="148"/>
      <c r="D118" s="148"/>
      <c r="E118" s="148"/>
      <c r="F118" s="148"/>
      <c r="G118" s="148"/>
      <c r="H118" s="148"/>
      <c r="I118" s="148"/>
      <c r="J118" s="148"/>
      <c r="K118" s="148"/>
      <c r="L118" s="148"/>
      <c r="M118" s="148"/>
      <c r="N118" s="148"/>
    </row>
    <row r="119" spans="1:14">
      <c r="A119" s="148"/>
      <c r="B119" s="148"/>
      <c r="C119" s="148"/>
      <c r="D119" s="148"/>
      <c r="E119" s="148"/>
      <c r="F119" s="148"/>
      <c r="G119" s="148"/>
      <c r="H119" s="148"/>
      <c r="I119" s="148"/>
      <c r="J119" s="148"/>
      <c r="K119" s="148"/>
      <c r="L119" s="148"/>
      <c r="M119" s="148"/>
      <c r="N119" s="148"/>
    </row>
    <row r="120" spans="1:14">
      <c r="A120" s="148"/>
      <c r="B120" s="148"/>
      <c r="C120" s="148"/>
      <c r="D120" s="148"/>
      <c r="E120" s="148"/>
      <c r="F120" s="148"/>
      <c r="G120" s="148"/>
      <c r="H120" s="148"/>
      <c r="I120" s="148"/>
      <c r="J120" s="148"/>
      <c r="K120" s="148"/>
      <c r="L120" s="148"/>
      <c r="M120" s="148"/>
      <c r="N120" s="148"/>
    </row>
    <row r="121" spans="1:14">
      <c r="A121" s="148"/>
      <c r="B121" s="148"/>
      <c r="C121" s="148"/>
      <c r="D121" s="148"/>
      <c r="E121" s="148"/>
      <c r="F121" s="148"/>
      <c r="G121" s="148"/>
      <c r="H121" s="148"/>
      <c r="I121" s="148"/>
      <c r="J121" s="148"/>
      <c r="K121" s="148"/>
      <c r="L121" s="148"/>
      <c r="M121" s="148"/>
      <c r="N121" s="148"/>
    </row>
    <row r="122" spans="1:14">
      <c r="A122" s="148"/>
      <c r="B122" s="148"/>
      <c r="C122" s="148"/>
      <c r="D122" s="148"/>
      <c r="E122" s="148"/>
      <c r="F122" s="148"/>
      <c r="G122" s="148"/>
      <c r="H122" s="148"/>
      <c r="I122" s="148"/>
      <c r="J122" s="148"/>
      <c r="K122" s="148"/>
      <c r="L122" s="148"/>
      <c r="M122" s="148"/>
      <c r="N122" s="148"/>
    </row>
    <row r="123" spans="1:14">
      <c r="A123" s="148"/>
      <c r="B123" s="148"/>
      <c r="C123" s="148"/>
      <c r="D123" s="148"/>
      <c r="E123" s="148"/>
      <c r="F123" s="148"/>
      <c r="G123" s="148"/>
      <c r="H123" s="148"/>
      <c r="I123" s="148"/>
      <c r="J123" s="148"/>
      <c r="K123" s="148"/>
      <c r="L123" s="148"/>
      <c r="M123" s="148"/>
      <c r="N123" s="148"/>
    </row>
    <row r="124" spans="1:14">
      <c r="A124" s="148"/>
      <c r="B124" s="148"/>
      <c r="C124" s="148"/>
      <c r="D124" s="148"/>
      <c r="E124" s="148"/>
      <c r="F124" s="148"/>
      <c r="G124" s="148"/>
      <c r="H124" s="148"/>
      <c r="I124" s="148"/>
      <c r="J124" s="148"/>
      <c r="K124" s="148"/>
      <c r="L124" s="148"/>
      <c r="M124" s="148"/>
      <c r="N124" s="148"/>
    </row>
    <row r="125" spans="1:14">
      <c r="A125" s="148"/>
      <c r="B125" s="148"/>
      <c r="C125" s="148"/>
      <c r="D125" s="148"/>
      <c r="E125" s="148"/>
      <c r="F125" s="148"/>
      <c r="G125" s="148"/>
      <c r="H125" s="148"/>
      <c r="I125" s="148"/>
      <c r="J125" s="148"/>
      <c r="K125" s="148"/>
      <c r="L125" s="148"/>
      <c r="M125" s="148"/>
      <c r="N125" s="148"/>
    </row>
    <row r="126" spans="1:14">
      <c r="A126" s="148"/>
      <c r="B126" s="148"/>
      <c r="C126" s="148"/>
      <c r="D126" s="148"/>
      <c r="E126" s="148"/>
      <c r="F126" s="148"/>
      <c r="G126" s="148"/>
      <c r="H126" s="148"/>
      <c r="I126" s="148"/>
      <c r="J126" s="148"/>
      <c r="K126" s="148"/>
      <c r="L126" s="148"/>
      <c r="M126" s="148"/>
      <c r="N126" s="148"/>
    </row>
    <row r="127" spans="1:14">
      <c r="A127" s="148"/>
      <c r="B127" s="148"/>
      <c r="C127" s="148"/>
      <c r="D127" s="148"/>
      <c r="E127" s="148"/>
      <c r="F127" s="148"/>
      <c r="G127" s="148"/>
      <c r="H127" s="148"/>
      <c r="I127" s="148"/>
      <c r="J127" s="148"/>
      <c r="K127" s="148"/>
      <c r="L127" s="148"/>
      <c r="M127" s="148"/>
      <c r="N127" s="148"/>
    </row>
    <row r="128" spans="1:14">
      <c r="A128" s="148"/>
      <c r="B128" s="148"/>
      <c r="C128" s="148"/>
      <c r="D128" s="148"/>
      <c r="E128" s="148"/>
      <c r="F128" s="148"/>
      <c r="G128" s="148"/>
      <c r="H128" s="148"/>
      <c r="I128" s="148"/>
      <c r="J128" s="148"/>
      <c r="K128" s="148"/>
      <c r="L128" s="148"/>
      <c r="M128" s="148"/>
      <c r="N128" s="148"/>
    </row>
    <row r="129" spans="1:14">
      <c r="A129" s="148"/>
      <c r="B129" s="148"/>
      <c r="C129" s="148"/>
      <c r="D129" s="148"/>
      <c r="E129" s="148"/>
      <c r="F129" s="148"/>
      <c r="G129" s="148"/>
      <c r="H129" s="148"/>
      <c r="I129" s="148"/>
      <c r="J129" s="148"/>
      <c r="K129" s="148"/>
      <c r="L129" s="148"/>
      <c r="M129" s="148"/>
      <c r="N129" s="148"/>
    </row>
    <row r="130" spans="1:14">
      <c r="A130" s="148"/>
      <c r="B130" s="148"/>
      <c r="C130" s="148"/>
      <c r="D130" s="148"/>
      <c r="E130" s="148"/>
      <c r="F130" s="148"/>
      <c r="G130" s="148"/>
      <c r="H130" s="148"/>
      <c r="I130" s="148"/>
      <c r="J130" s="148"/>
      <c r="K130" s="148"/>
      <c r="L130" s="148"/>
      <c r="M130" s="148"/>
      <c r="N130" s="148"/>
    </row>
    <row r="131" spans="1:14">
      <c r="A131" s="148"/>
      <c r="B131" s="148"/>
      <c r="C131" s="148"/>
      <c r="D131" s="148"/>
      <c r="E131" s="148"/>
      <c r="F131" s="148"/>
      <c r="G131" s="148"/>
      <c r="H131" s="148"/>
      <c r="I131" s="148"/>
      <c r="J131" s="148"/>
      <c r="K131" s="148"/>
      <c r="L131" s="148"/>
      <c r="M131" s="148"/>
      <c r="N131" s="148"/>
    </row>
    <row r="132" spans="1:14">
      <c r="A132" s="148"/>
      <c r="B132" s="148"/>
      <c r="C132" s="148"/>
      <c r="D132" s="148"/>
      <c r="E132" s="148"/>
      <c r="F132" s="148"/>
      <c r="G132" s="148"/>
      <c r="H132" s="148"/>
      <c r="I132" s="148"/>
      <c r="J132" s="148"/>
      <c r="K132" s="148"/>
      <c r="L132" s="148"/>
      <c r="M132" s="148"/>
      <c r="N132" s="148"/>
    </row>
    <row r="133" spans="1:14">
      <c r="A133" s="148"/>
      <c r="B133" s="148"/>
      <c r="C133" s="148"/>
      <c r="D133" s="148"/>
      <c r="E133" s="148"/>
      <c r="F133" s="148"/>
      <c r="G133" s="148"/>
      <c r="H133" s="148"/>
      <c r="I133" s="148"/>
      <c r="J133" s="148"/>
      <c r="K133" s="148"/>
      <c r="L133" s="148"/>
      <c r="M133" s="148"/>
      <c r="N133" s="148"/>
    </row>
    <row r="134" spans="1:14">
      <c r="A134" s="148"/>
      <c r="B134" s="148"/>
      <c r="C134" s="148"/>
      <c r="D134" s="148"/>
      <c r="E134" s="148"/>
      <c r="F134" s="148"/>
      <c r="G134" s="148"/>
      <c r="H134" s="148"/>
      <c r="I134" s="148"/>
      <c r="J134" s="148"/>
      <c r="K134" s="148"/>
      <c r="L134" s="148"/>
      <c r="M134" s="148"/>
      <c r="N134" s="148"/>
    </row>
    <row r="135" spans="1:14">
      <c r="A135" s="148"/>
      <c r="B135" s="148"/>
      <c r="C135" s="148"/>
      <c r="D135" s="148"/>
      <c r="E135" s="148"/>
      <c r="F135" s="148"/>
      <c r="G135" s="148"/>
      <c r="H135" s="148"/>
      <c r="I135" s="148"/>
      <c r="J135" s="148"/>
      <c r="K135" s="148"/>
      <c r="L135" s="148"/>
      <c r="M135" s="148"/>
      <c r="N135" s="148"/>
    </row>
    <row r="136" spans="1:14">
      <c r="A136" s="148"/>
      <c r="B136" s="148"/>
      <c r="C136" s="148"/>
      <c r="D136" s="148"/>
      <c r="E136" s="148"/>
      <c r="F136" s="148"/>
      <c r="G136" s="148"/>
      <c r="H136" s="148"/>
      <c r="I136" s="148"/>
      <c r="J136" s="148"/>
      <c r="K136" s="148"/>
      <c r="L136" s="148"/>
      <c r="M136" s="148"/>
      <c r="N136" s="148"/>
    </row>
    <row r="137" spans="1:14">
      <c r="A137" s="148"/>
      <c r="B137" s="148"/>
      <c r="C137" s="148"/>
      <c r="D137" s="148"/>
      <c r="E137" s="148"/>
      <c r="F137" s="148"/>
      <c r="G137" s="148"/>
      <c r="H137" s="148"/>
      <c r="I137" s="148"/>
      <c r="J137" s="148"/>
      <c r="K137" s="148"/>
      <c r="L137" s="148"/>
      <c r="M137" s="148"/>
      <c r="N137" s="148"/>
    </row>
    <row r="138" spans="1:14">
      <c r="A138" s="148"/>
      <c r="B138" s="148"/>
      <c r="C138" s="148"/>
      <c r="D138" s="148"/>
      <c r="E138" s="148"/>
      <c r="F138" s="148"/>
      <c r="G138" s="148"/>
      <c r="H138" s="148"/>
      <c r="I138" s="148"/>
      <c r="J138" s="148"/>
      <c r="K138" s="148"/>
      <c r="L138" s="148"/>
      <c r="M138" s="148"/>
      <c r="N138" s="148"/>
    </row>
    <row r="139" spans="1:14">
      <c r="A139" s="148"/>
      <c r="B139" s="148"/>
      <c r="C139" s="148"/>
      <c r="D139" s="148"/>
      <c r="E139" s="148"/>
      <c r="F139" s="148"/>
      <c r="G139" s="148"/>
      <c r="H139" s="148"/>
      <c r="I139" s="148"/>
      <c r="J139" s="148"/>
      <c r="K139" s="148"/>
      <c r="L139" s="148"/>
      <c r="M139" s="148"/>
      <c r="N139" s="148"/>
    </row>
    <row r="140" spans="1:14">
      <c r="A140" s="148"/>
      <c r="B140" s="148"/>
      <c r="C140" s="148"/>
      <c r="D140" s="148"/>
      <c r="E140" s="148"/>
      <c r="F140" s="148"/>
      <c r="G140" s="148"/>
      <c r="H140" s="148"/>
      <c r="I140" s="148"/>
      <c r="J140" s="148"/>
      <c r="K140" s="148"/>
      <c r="L140" s="148"/>
      <c r="M140" s="148"/>
      <c r="N140" s="148"/>
    </row>
    <row r="141" spans="1:14">
      <c r="A141" s="148"/>
      <c r="B141" s="148"/>
      <c r="C141" s="148"/>
      <c r="D141" s="148"/>
      <c r="E141" s="148"/>
      <c r="F141" s="148"/>
      <c r="G141" s="148"/>
      <c r="H141" s="148"/>
      <c r="I141" s="148"/>
      <c r="J141" s="148"/>
      <c r="K141" s="148"/>
      <c r="L141" s="148"/>
      <c r="M141" s="148"/>
      <c r="N141" s="148"/>
    </row>
    <row r="142" spans="1:14">
      <c r="A142" s="148"/>
      <c r="B142" s="148"/>
      <c r="C142" s="148"/>
      <c r="D142" s="148"/>
      <c r="E142" s="148"/>
      <c r="F142" s="148"/>
      <c r="G142" s="148"/>
      <c r="H142" s="148"/>
      <c r="I142" s="148"/>
      <c r="J142" s="148"/>
      <c r="K142" s="148"/>
      <c r="L142" s="148"/>
      <c r="M142" s="148"/>
      <c r="N142" s="148"/>
    </row>
    <row r="143" spans="1:14">
      <c r="A143" s="148"/>
      <c r="B143" s="148"/>
      <c r="C143" s="148"/>
      <c r="D143" s="148"/>
      <c r="E143" s="148"/>
      <c r="F143" s="148"/>
      <c r="G143" s="148"/>
      <c r="H143" s="148"/>
      <c r="I143" s="148"/>
      <c r="J143" s="148"/>
      <c r="K143" s="148"/>
      <c r="L143" s="148"/>
      <c r="M143" s="148"/>
      <c r="N143" s="148"/>
    </row>
    <row r="144" spans="1:14">
      <c r="A144" s="148"/>
      <c r="B144" s="148"/>
      <c r="C144" s="148"/>
      <c r="D144" s="148"/>
      <c r="E144" s="148"/>
      <c r="F144" s="148"/>
      <c r="G144" s="148"/>
      <c r="H144" s="148"/>
      <c r="I144" s="148"/>
      <c r="J144" s="148"/>
      <c r="K144" s="148"/>
      <c r="L144" s="148"/>
      <c r="M144" s="148"/>
      <c r="N144" s="148"/>
    </row>
    <row r="145" spans="1:14">
      <c r="A145" s="148"/>
      <c r="B145" s="148"/>
      <c r="C145" s="148"/>
      <c r="D145" s="148"/>
      <c r="E145" s="148"/>
      <c r="F145" s="148"/>
      <c r="G145" s="148"/>
      <c r="H145" s="148"/>
      <c r="I145" s="148"/>
      <c r="J145" s="148"/>
      <c r="K145" s="148"/>
      <c r="L145" s="148"/>
      <c r="M145" s="148"/>
      <c r="N145" s="148"/>
    </row>
    <row r="146" spans="1:14">
      <c r="A146" s="148"/>
      <c r="B146" s="148"/>
      <c r="C146" s="148"/>
      <c r="D146" s="148"/>
      <c r="E146" s="148"/>
      <c r="F146" s="148"/>
      <c r="G146" s="148"/>
      <c r="H146" s="148"/>
      <c r="I146" s="148"/>
      <c r="J146" s="148"/>
      <c r="K146" s="148"/>
      <c r="L146" s="148"/>
      <c r="M146" s="148"/>
      <c r="N146" s="148"/>
    </row>
    <row r="147" spans="1:14">
      <c r="A147" s="148"/>
      <c r="B147" s="148"/>
      <c r="C147" s="148"/>
      <c r="D147" s="148"/>
      <c r="E147" s="148"/>
      <c r="F147" s="148"/>
      <c r="G147" s="148"/>
      <c r="H147" s="148"/>
      <c r="I147" s="148"/>
      <c r="J147" s="148"/>
      <c r="K147" s="148"/>
      <c r="L147" s="148"/>
      <c r="M147" s="148"/>
      <c r="N147" s="148"/>
    </row>
    <row r="148" spans="1:14">
      <c r="A148" s="148"/>
      <c r="B148" s="148"/>
      <c r="C148" s="148"/>
      <c r="D148" s="148"/>
      <c r="E148" s="148"/>
      <c r="F148" s="148"/>
      <c r="G148" s="148"/>
      <c r="H148" s="148"/>
      <c r="I148" s="148"/>
      <c r="J148" s="148"/>
      <c r="K148" s="148"/>
      <c r="L148" s="148"/>
      <c r="M148" s="148"/>
      <c r="N148" s="148"/>
    </row>
    <row r="149" spans="1:14">
      <c r="A149" s="148"/>
      <c r="B149" s="148"/>
      <c r="C149" s="148"/>
      <c r="D149" s="148"/>
      <c r="E149" s="148"/>
      <c r="F149" s="148"/>
      <c r="G149" s="148"/>
      <c r="H149" s="148"/>
      <c r="I149" s="148"/>
      <c r="J149" s="148"/>
      <c r="K149" s="148"/>
      <c r="L149" s="148"/>
      <c r="M149" s="148"/>
      <c r="N149" s="148"/>
    </row>
    <row r="150" spans="1:14">
      <c r="A150" s="148"/>
      <c r="B150" s="148"/>
      <c r="C150" s="148"/>
      <c r="D150" s="148"/>
      <c r="E150" s="148"/>
      <c r="F150" s="148"/>
      <c r="G150" s="148"/>
      <c r="H150" s="148"/>
      <c r="I150" s="148"/>
      <c r="J150" s="148"/>
      <c r="K150" s="148"/>
      <c r="L150" s="148"/>
      <c r="M150" s="148"/>
      <c r="N150" s="148"/>
    </row>
    <row r="151" spans="1:14">
      <c r="A151" s="148"/>
      <c r="B151" s="148"/>
      <c r="C151" s="148"/>
      <c r="D151" s="148"/>
      <c r="E151" s="148"/>
      <c r="F151" s="148"/>
      <c r="G151" s="148"/>
      <c r="H151" s="148"/>
      <c r="I151" s="148"/>
      <c r="J151" s="148"/>
      <c r="K151" s="148"/>
      <c r="L151" s="148"/>
      <c r="M151" s="148"/>
      <c r="N151" s="148"/>
    </row>
    <row r="152" spans="1:14">
      <c r="A152" s="148"/>
      <c r="B152" s="148"/>
      <c r="C152" s="148"/>
      <c r="D152" s="148"/>
      <c r="E152" s="148"/>
      <c r="F152" s="148"/>
      <c r="G152" s="148"/>
      <c r="H152" s="148"/>
      <c r="I152" s="148"/>
      <c r="J152" s="148"/>
      <c r="K152" s="148"/>
      <c r="L152" s="148"/>
      <c r="M152" s="148"/>
      <c r="N152" s="148"/>
    </row>
    <row r="153" spans="1:14">
      <c r="A153" s="148"/>
      <c r="B153" s="148"/>
      <c r="C153" s="148"/>
      <c r="D153" s="148"/>
      <c r="E153" s="148"/>
      <c r="F153" s="148"/>
      <c r="G153" s="148"/>
      <c r="H153" s="148"/>
      <c r="I153" s="148"/>
      <c r="J153" s="148"/>
      <c r="K153" s="148"/>
      <c r="L153" s="148"/>
      <c r="M153" s="148"/>
      <c r="N153" s="148"/>
    </row>
    <row r="154" spans="1:14">
      <c r="A154" s="148"/>
      <c r="B154" s="148"/>
      <c r="C154" s="148"/>
      <c r="D154" s="148"/>
      <c r="E154" s="148"/>
      <c r="F154" s="148"/>
      <c r="G154" s="148"/>
      <c r="H154" s="148"/>
      <c r="I154" s="148"/>
      <c r="J154" s="148"/>
      <c r="K154" s="148"/>
      <c r="L154" s="148"/>
      <c r="M154" s="148"/>
      <c r="N154" s="148"/>
    </row>
    <row r="155" spans="1:14">
      <c r="A155" s="148"/>
      <c r="B155" s="148"/>
      <c r="C155" s="148"/>
      <c r="D155" s="148"/>
      <c r="E155" s="148"/>
      <c r="F155" s="148"/>
      <c r="G155" s="148"/>
      <c r="H155" s="148"/>
      <c r="I155" s="148"/>
      <c r="J155" s="148"/>
      <c r="K155" s="148"/>
      <c r="L155" s="148"/>
      <c r="M155" s="148"/>
      <c r="N155" s="148"/>
    </row>
    <row r="156" spans="1:14">
      <c r="A156" s="148"/>
      <c r="B156" s="148"/>
      <c r="C156" s="148"/>
      <c r="D156" s="148"/>
      <c r="E156" s="148"/>
      <c r="F156" s="148"/>
      <c r="G156" s="148"/>
      <c r="H156" s="148"/>
      <c r="I156" s="148"/>
      <c r="J156" s="148"/>
      <c r="K156" s="148"/>
      <c r="L156" s="148"/>
      <c r="M156" s="148"/>
      <c r="N156" s="148"/>
    </row>
    <row r="157" spans="1:14">
      <c r="A157" s="148"/>
      <c r="B157" s="148"/>
      <c r="C157" s="148"/>
      <c r="D157" s="148"/>
      <c r="E157" s="148"/>
      <c r="F157" s="148"/>
      <c r="G157" s="148"/>
      <c r="H157" s="148"/>
      <c r="I157" s="148"/>
      <c r="J157" s="148"/>
      <c r="K157" s="148"/>
      <c r="L157" s="148"/>
      <c r="M157" s="148"/>
      <c r="N157" s="148"/>
    </row>
    <row r="158" spans="1:14">
      <c r="A158" s="148"/>
      <c r="B158" s="148"/>
      <c r="C158" s="148"/>
      <c r="D158" s="148"/>
      <c r="E158" s="148"/>
      <c r="F158" s="148"/>
      <c r="G158" s="148"/>
      <c r="H158" s="148"/>
      <c r="I158" s="148"/>
      <c r="J158" s="148"/>
      <c r="K158" s="148"/>
      <c r="L158" s="148"/>
      <c r="M158" s="148"/>
      <c r="N158" s="148"/>
    </row>
    <row r="159" spans="1:14">
      <c r="A159" s="148"/>
      <c r="B159" s="148"/>
      <c r="C159" s="148"/>
      <c r="D159" s="148"/>
      <c r="E159" s="148"/>
      <c r="F159" s="148"/>
      <c r="G159" s="148"/>
      <c r="H159" s="148"/>
      <c r="I159" s="148"/>
      <c r="J159" s="148"/>
      <c r="K159" s="148"/>
      <c r="L159" s="148"/>
      <c r="M159" s="148"/>
      <c r="N159" s="148"/>
    </row>
    <row r="160" spans="1:14">
      <c r="A160" s="148"/>
      <c r="B160" s="148"/>
      <c r="C160" s="148"/>
      <c r="D160" s="148"/>
      <c r="E160" s="148"/>
      <c r="F160" s="148"/>
      <c r="G160" s="148"/>
      <c r="H160" s="148"/>
      <c r="I160" s="148"/>
      <c r="J160" s="148"/>
      <c r="K160" s="148"/>
      <c r="L160" s="148"/>
      <c r="M160" s="148"/>
      <c r="N160" s="148"/>
    </row>
    <row r="161" spans="1:14">
      <c r="A161" s="148"/>
      <c r="B161" s="148"/>
      <c r="C161" s="148"/>
      <c r="D161" s="148"/>
      <c r="E161" s="148"/>
      <c r="F161" s="148"/>
      <c r="G161" s="148"/>
      <c r="H161" s="148"/>
      <c r="I161" s="148"/>
      <c r="J161" s="148"/>
      <c r="K161" s="148"/>
      <c r="L161" s="148"/>
      <c r="M161" s="148"/>
      <c r="N161" s="148"/>
    </row>
    <row r="162" spans="1:14">
      <c r="A162" s="148"/>
      <c r="B162" s="148"/>
      <c r="C162" s="148"/>
      <c r="D162" s="148"/>
      <c r="E162" s="148"/>
      <c r="F162" s="148"/>
      <c r="G162" s="148"/>
      <c r="H162" s="148"/>
      <c r="I162" s="148"/>
      <c r="J162" s="148"/>
      <c r="K162" s="148"/>
      <c r="L162" s="148"/>
      <c r="M162" s="148"/>
      <c r="N162" s="148"/>
    </row>
    <row r="163" spans="1:14">
      <c r="A163" s="148"/>
      <c r="B163" s="148"/>
      <c r="C163" s="148"/>
      <c r="D163" s="148"/>
      <c r="E163" s="148"/>
      <c r="F163" s="148"/>
      <c r="G163" s="148"/>
      <c r="H163" s="148"/>
      <c r="I163" s="148"/>
      <c r="J163" s="148"/>
      <c r="K163" s="148"/>
      <c r="L163" s="148"/>
      <c r="M163" s="148"/>
      <c r="N163" s="148"/>
    </row>
    <row r="164" spans="1:14">
      <c r="A164" s="148"/>
      <c r="B164" s="148"/>
      <c r="C164" s="148"/>
      <c r="D164" s="148"/>
      <c r="E164" s="148"/>
      <c r="F164" s="148"/>
      <c r="G164" s="148"/>
      <c r="H164" s="148"/>
      <c r="I164" s="148"/>
      <c r="J164" s="148"/>
      <c r="K164" s="148"/>
      <c r="L164" s="148"/>
      <c r="M164" s="148"/>
      <c r="N164" s="148"/>
    </row>
    <row r="165" spans="1:14">
      <c r="A165" s="148"/>
      <c r="B165" s="148"/>
      <c r="C165" s="148"/>
      <c r="D165" s="148"/>
      <c r="E165" s="148"/>
      <c r="F165" s="148"/>
      <c r="G165" s="148"/>
      <c r="H165" s="148"/>
      <c r="I165" s="148"/>
      <c r="J165" s="148"/>
      <c r="K165" s="148"/>
      <c r="L165" s="148"/>
      <c r="M165" s="148"/>
      <c r="N165" s="148"/>
    </row>
    <row r="166" spans="1:14">
      <c r="A166" s="148"/>
      <c r="B166" s="148"/>
      <c r="C166" s="148"/>
      <c r="D166" s="148"/>
      <c r="E166" s="148"/>
      <c r="F166" s="148"/>
      <c r="G166" s="148"/>
      <c r="H166" s="148"/>
      <c r="I166" s="148"/>
      <c r="J166" s="148"/>
      <c r="K166" s="148"/>
      <c r="L166" s="148"/>
      <c r="M166" s="148"/>
      <c r="N166" s="148"/>
    </row>
    <row r="167" spans="1:14">
      <c r="A167" s="148"/>
      <c r="B167" s="148"/>
      <c r="C167" s="148"/>
      <c r="D167" s="148"/>
      <c r="E167" s="148"/>
      <c r="F167" s="148"/>
      <c r="G167" s="148"/>
      <c r="H167" s="148"/>
      <c r="I167" s="148"/>
      <c r="J167" s="148"/>
      <c r="K167" s="148"/>
      <c r="L167" s="148"/>
      <c r="M167" s="148"/>
      <c r="N167" s="148"/>
    </row>
    <row r="168" spans="1:14">
      <c r="A168" s="148"/>
      <c r="B168" s="148"/>
      <c r="C168" s="148"/>
      <c r="D168" s="148"/>
      <c r="E168" s="148"/>
      <c r="F168" s="148"/>
      <c r="G168" s="148"/>
      <c r="H168" s="148"/>
      <c r="I168" s="148"/>
      <c r="J168" s="148"/>
      <c r="K168" s="148"/>
      <c r="L168" s="148"/>
      <c r="M168" s="148"/>
      <c r="N168" s="148"/>
    </row>
    <row r="169" spans="1:14">
      <c r="A169" s="148"/>
      <c r="B169" s="148"/>
      <c r="C169" s="148"/>
      <c r="D169" s="148"/>
      <c r="E169" s="148"/>
      <c r="F169" s="148"/>
      <c r="G169" s="148"/>
      <c r="H169" s="148"/>
      <c r="I169" s="148"/>
      <c r="J169" s="148"/>
      <c r="K169" s="148"/>
      <c r="L169" s="148"/>
      <c r="M169" s="148"/>
      <c r="N169" s="148"/>
    </row>
  </sheetData>
  <phoneticPr fontId="25" type="noConversion"/>
  <pageMargins left="0.70866141732283472" right="0.70866141732283472" top="0.74803149606299213" bottom="0.74803149606299213" header="0.31496062992125984" footer="0.31496062992125984"/>
  <pageSetup scale="40" orientation="portrait" r:id="rId1"/>
  <rowBreaks count="1" manualBreakCount="1">
    <brk id="51" max="15" man="1"/>
  </rowBreaks>
  <ignoredErrors>
    <ignoredError sqref="P7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0.249977111117893"/>
    <pageSetUpPr fitToPage="1"/>
  </sheetPr>
  <dimension ref="A1:Q168"/>
  <sheetViews>
    <sheetView showGridLines="0" view="pageBreakPreview" zoomScale="80" zoomScaleNormal="70" zoomScaleSheetLayoutView="80" workbookViewId="0">
      <pane xSplit="1" topLeftCell="B1" activePane="topRight" state="frozen"/>
      <selection pane="topRight"/>
    </sheetView>
  </sheetViews>
  <sheetFormatPr defaultColWidth="8.81640625" defaultRowHeight="13"/>
  <cols>
    <col min="1" max="1" width="57.54296875" style="122" customWidth="1"/>
    <col min="2" max="15" width="10.7265625" style="126" customWidth="1"/>
    <col min="16" max="16" width="9.7265625" style="122" bestFit="1" customWidth="1"/>
    <col min="17" max="16384" width="8.81640625" style="122"/>
  </cols>
  <sheetData>
    <row r="1" spans="1:17" s="156" customFormat="1">
      <c r="A1" s="155" t="s">
        <v>271</v>
      </c>
      <c r="B1" s="130"/>
      <c r="C1" s="130"/>
      <c r="D1" s="130"/>
      <c r="E1" s="130"/>
      <c r="F1" s="130"/>
      <c r="G1" s="130"/>
      <c r="H1" s="130"/>
      <c r="I1" s="130"/>
      <c r="J1" s="130"/>
      <c r="K1" s="130"/>
      <c r="L1" s="130"/>
      <c r="M1" s="130"/>
      <c r="N1" s="130"/>
      <c r="O1" s="130"/>
    </row>
    <row r="2" spans="1:17" s="156" customFormat="1" ht="13.5" thickBot="1">
      <c r="A2" s="157" t="s">
        <v>275</v>
      </c>
      <c r="B2" s="155"/>
      <c r="C2" s="157"/>
      <c r="D2" s="157"/>
      <c r="E2" s="157"/>
      <c r="F2" s="155"/>
      <c r="G2" s="157"/>
      <c r="H2" s="157"/>
      <c r="I2" s="155"/>
      <c r="J2" s="157"/>
      <c r="K2" s="155"/>
      <c r="L2" s="155"/>
      <c r="M2" s="157"/>
      <c r="N2" s="155"/>
      <c r="O2" s="157"/>
    </row>
    <row r="3" spans="1:17" s="156" customFormat="1" ht="27" thickTop="1" thickBot="1">
      <c r="A3" s="161" t="s">
        <v>230</v>
      </c>
      <c r="B3" s="160" t="s">
        <v>317</v>
      </c>
      <c r="C3" s="161" t="s">
        <v>387</v>
      </c>
      <c r="D3" s="161" t="s">
        <v>388</v>
      </c>
      <c r="E3" s="161" t="s">
        <v>389</v>
      </c>
      <c r="F3" s="161" t="s">
        <v>359</v>
      </c>
      <c r="G3" s="161" t="s">
        <v>390</v>
      </c>
      <c r="H3" s="161" t="s">
        <v>392</v>
      </c>
      <c r="I3" s="161" t="s">
        <v>428</v>
      </c>
      <c r="J3" s="161" t="s">
        <v>430</v>
      </c>
      <c r="K3" s="161" t="s">
        <v>458</v>
      </c>
      <c r="L3" s="161" t="s">
        <v>461</v>
      </c>
      <c r="M3" s="161" t="s">
        <v>478</v>
      </c>
      <c r="N3" s="161" t="s">
        <v>481</v>
      </c>
      <c r="O3" s="161" t="s">
        <v>485</v>
      </c>
      <c r="P3" s="278" t="s">
        <v>513</v>
      </c>
      <c r="Q3" s="278" t="s">
        <v>525</v>
      </c>
    </row>
    <row r="4" spans="1:17" s="156" customFormat="1" ht="13.5" thickTop="1">
      <c r="A4" s="185" t="s">
        <v>21</v>
      </c>
      <c r="B4" s="188"/>
      <c r="C4" s="186"/>
      <c r="D4" s="186"/>
      <c r="E4" s="186"/>
      <c r="F4" s="186"/>
      <c r="G4" s="186"/>
      <c r="H4" s="186"/>
      <c r="I4" s="186"/>
      <c r="J4" s="186"/>
      <c r="K4" s="186"/>
      <c r="L4" s="186"/>
      <c r="M4" s="186"/>
      <c r="N4" s="186"/>
      <c r="O4" s="186"/>
    </row>
    <row r="5" spans="1:17">
      <c r="A5" s="169" t="s">
        <v>310</v>
      </c>
      <c r="B5" s="142">
        <v>3405</v>
      </c>
      <c r="C5" s="142">
        <v>3434</v>
      </c>
      <c r="D5" s="142">
        <v>3431</v>
      </c>
      <c r="E5" s="142">
        <v>3424</v>
      </c>
      <c r="F5" s="142">
        <v>3384</v>
      </c>
      <c r="G5" s="142">
        <v>3304</v>
      </c>
      <c r="H5" s="142">
        <v>2238</v>
      </c>
      <c r="I5" s="142">
        <v>2257</v>
      </c>
      <c r="J5" s="142">
        <v>1998</v>
      </c>
      <c r="K5" s="142">
        <v>2031</v>
      </c>
      <c r="L5" s="142">
        <v>1998</v>
      </c>
      <c r="M5" s="142">
        <v>1992</v>
      </c>
      <c r="N5" s="142">
        <v>1981</v>
      </c>
      <c r="O5" s="142">
        <v>2001</v>
      </c>
      <c r="P5" s="142">
        <v>1984</v>
      </c>
      <c r="Q5" s="142">
        <v>1972</v>
      </c>
    </row>
    <row r="6" spans="1:17">
      <c r="A6" s="169" t="s">
        <v>129</v>
      </c>
      <c r="B6" s="142">
        <v>152</v>
      </c>
      <c r="C6" s="142">
        <v>158</v>
      </c>
      <c r="D6" s="142">
        <v>163</v>
      </c>
      <c r="E6" s="142">
        <v>163</v>
      </c>
      <c r="F6" s="142">
        <v>165</v>
      </c>
      <c r="G6" s="142">
        <v>155</v>
      </c>
      <c r="H6" s="142">
        <v>132</v>
      </c>
      <c r="I6" s="142">
        <v>90</v>
      </c>
      <c r="J6" s="142">
        <v>96</v>
      </c>
      <c r="K6" s="142">
        <v>120</v>
      </c>
      <c r="L6" s="142">
        <v>131</v>
      </c>
      <c r="M6" s="142">
        <v>148</v>
      </c>
      <c r="N6" s="142">
        <v>163</v>
      </c>
      <c r="O6" s="142">
        <v>168</v>
      </c>
      <c r="P6" s="142">
        <v>162</v>
      </c>
      <c r="Q6" s="142">
        <v>163</v>
      </c>
    </row>
    <row r="7" spans="1:17">
      <c r="A7" s="169" t="s">
        <v>318</v>
      </c>
      <c r="B7" s="142">
        <v>0</v>
      </c>
      <c r="C7" s="142">
        <v>631</v>
      </c>
      <c r="D7" s="142">
        <v>611</v>
      </c>
      <c r="E7" s="142">
        <v>588</v>
      </c>
      <c r="F7" s="142">
        <v>566</v>
      </c>
      <c r="G7" s="142">
        <v>527</v>
      </c>
      <c r="H7" s="142">
        <v>383</v>
      </c>
      <c r="I7" s="142">
        <v>375</v>
      </c>
      <c r="J7" s="142">
        <v>360</v>
      </c>
      <c r="K7" s="142">
        <v>350</v>
      </c>
      <c r="L7" s="142">
        <v>330</v>
      </c>
      <c r="M7" s="142">
        <v>335</v>
      </c>
      <c r="N7" s="142">
        <v>321</v>
      </c>
      <c r="O7" s="142">
        <v>313</v>
      </c>
      <c r="P7" s="142">
        <v>295</v>
      </c>
      <c r="Q7" s="142">
        <v>290</v>
      </c>
    </row>
    <row r="8" spans="1:17">
      <c r="A8" s="169" t="s">
        <v>26</v>
      </c>
      <c r="B8" s="142">
        <v>20</v>
      </c>
      <c r="C8" s="142">
        <v>22</v>
      </c>
      <c r="D8" s="142">
        <v>140</v>
      </c>
      <c r="E8" s="142">
        <v>147</v>
      </c>
      <c r="F8" s="142">
        <v>142</v>
      </c>
      <c r="G8" s="142">
        <v>163</v>
      </c>
      <c r="H8" s="142">
        <v>2868</v>
      </c>
      <c r="I8" s="142">
        <v>2948</v>
      </c>
      <c r="J8" s="142">
        <v>1720</v>
      </c>
      <c r="K8" s="142">
        <v>1599</v>
      </c>
      <c r="L8" s="142">
        <v>1577</v>
      </c>
      <c r="M8" s="142">
        <v>1495</v>
      </c>
      <c r="N8" s="142">
        <v>1328</v>
      </c>
      <c r="O8" s="142">
        <v>1445</v>
      </c>
      <c r="P8" s="142">
        <v>1382</v>
      </c>
      <c r="Q8" s="142">
        <v>1474</v>
      </c>
    </row>
    <row r="9" spans="1:17">
      <c r="A9" s="169" t="s">
        <v>517</v>
      </c>
      <c r="B9" s="142">
        <v>0</v>
      </c>
      <c r="C9" s="142">
        <v>207</v>
      </c>
      <c r="D9" s="142">
        <v>197</v>
      </c>
      <c r="E9" s="142">
        <v>195</v>
      </c>
      <c r="F9" s="142">
        <v>192</v>
      </c>
      <c r="G9" s="142">
        <v>188</v>
      </c>
      <c r="H9" s="142">
        <v>167</v>
      </c>
      <c r="I9" s="142">
        <v>163</v>
      </c>
      <c r="J9" s="142">
        <v>150</v>
      </c>
      <c r="K9" s="142">
        <v>155</v>
      </c>
      <c r="L9" s="142">
        <v>146</v>
      </c>
      <c r="M9" s="142">
        <v>140</v>
      </c>
      <c r="N9" s="142">
        <v>127</v>
      </c>
      <c r="O9" s="142">
        <v>122</v>
      </c>
      <c r="P9" s="142">
        <v>117</v>
      </c>
      <c r="Q9" s="142">
        <v>117</v>
      </c>
    </row>
    <row r="10" spans="1:17">
      <c r="A10" s="169" t="s">
        <v>185</v>
      </c>
      <c r="B10" s="142">
        <v>127</v>
      </c>
      <c r="C10" s="142">
        <v>153</v>
      </c>
      <c r="D10" s="142">
        <v>143</v>
      </c>
      <c r="E10" s="142">
        <v>178</v>
      </c>
      <c r="F10" s="142">
        <v>171</v>
      </c>
      <c r="G10" s="142">
        <v>191</v>
      </c>
      <c r="H10" s="142">
        <v>133</v>
      </c>
      <c r="I10" s="142">
        <v>162</v>
      </c>
      <c r="J10" s="142">
        <v>176</v>
      </c>
      <c r="K10" s="142">
        <v>133</v>
      </c>
      <c r="L10" s="142">
        <v>147</v>
      </c>
      <c r="M10" s="142">
        <v>135</v>
      </c>
      <c r="N10" s="142">
        <v>144</v>
      </c>
      <c r="O10" s="142">
        <v>147</v>
      </c>
      <c r="P10" s="142">
        <v>175</v>
      </c>
      <c r="Q10" s="142">
        <v>150</v>
      </c>
    </row>
    <row r="11" spans="1:17" s="156" customFormat="1">
      <c r="A11" s="185" t="s">
        <v>29</v>
      </c>
      <c r="B11" s="186">
        <v>3704</v>
      </c>
      <c r="C11" s="186">
        <v>4605</v>
      </c>
      <c r="D11" s="186">
        <v>4684</v>
      </c>
      <c r="E11" s="186">
        <v>4695</v>
      </c>
      <c r="F11" s="186">
        <v>4621</v>
      </c>
      <c r="G11" s="186">
        <v>4528</v>
      </c>
      <c r="H11" s="186">
        <v>5922</v>
      </c>
      <c r="I11" s="186">
        <v>5994</v>
      </c>
      <c r="J11" s="186">
        <v>4501</v>
      </c>
      <c r="K11" s="186">
        <v>4388</v>
      </c>
      <c r="L11" s="186">
        <v>4329</v>
      </c>
      <c r="M11" s="186">
        <v>4246</v>
      </c>
      <c r="N11" s="186">
        <v>4064</v>
      </c>
      <c r="O11" s="186">
        <v>4196</v>
      </c>
      <c r="P11" s="186">
        <v>4115</v>
      </c>
      <c r="Q11" s="186">
        <f>SUM(Q5:Q10)</f>
        <v>4166</v>
      </c>
    </row>
    <row r="12" spans="1:17">
      <c r="A12" s="170"/>
      <c r="B12" s="171"/>
      <c r="C12" s="171"/>
      <c r="D12" s="171"/>
      <c r="E12" s="171"/>
      <c r="F12" s="171"/>
      <c r="G12" s="171"/>
      <c r="H12" s="171"/>
      <c r="I12" s="171"/>
      <c r="J12" s="171"/>
      <c r="K12" s="171"/>
      <c r="L12" s="171"/>
      <c r="M12" s="171"/>
      <c r="N12" s="171"/>
      <c r="O12" s="171"/>
      <c r="P12" s="171"/>
      <c r="Q12" s="171"/>
    </row>
    <row r="13" spans="1:17" s="156" customFormat="1">
      <c r="A13" s="185" t="s">
        <v>30</v>
      </c>
      <c r="B13" s="186"/>
      <c r="C13" s="186"/>
      <c r="D13" s="186"/>
      <c r="E13" s="186"/>
      <c r="F13" s="186"/>
      <c r="G13" s="186"/>
      <c r="H13" s="186"/>
      <c r="I13" s="186"/>
      <c r="J13" s="186"/>
      <c r="K13" s="186"/>
      <c r="L13" s="186"/>
      <c r="M13" s="186"/>
      <c r="N13" s="186"/>
      <c r="O13" s="186"/>
      <c r="P13" s="186"/>
      <c r="Q13" s="186"/>
    </row>
    <row r="14" spans="1:17">
      <c r="A14" s="169" t="s">
        <v>395</v>
      </c>
      <c r="B14" s="142">
        <v>2428</v>
      </c>
      <c r="C14" s="142">
        <v>2916</v>
      </c>
      <c r="D14" s="142">
        <v>2852</v>
      </c>
      <c r="E14" s="142">
        <v>2877</v>
      </c>
      <c r="F14" s="142">
        <v>2551</v>
      </c>
      <c r="G14" s="142">
        <v>2857</v>
      </c>
      <c r="H14" s="142">
        <v>2853</v>
      </c>
      <c r="I14" s="142">
        <v>2708</v>
      </c>
      <c r="J14" s="142">
        <v>2614</v>
      </c>
      <c r="K14" s="142">
        <v>2900</v>
      </c>
      <c r="L14" s="142">
        <v>3009</v>
      </c>
      <c r="M14" s="142">
        <v>3252</v>
      </c>
      <c r="N14" s="142">
        <v>3543</v>
      </c>
      <c r="O14" s="142">
        <v>3869</v>
      </c>
      <c r="P14" s="142">
        <v>4181</v>
      </c>
      <c r="Q14" s="142">
        <v>4629</v>
      </c>
    </row>
    <row r="15" spans="1:17">
      <c r="A15" s="169" t="s">
        <v>518</v>
      </c>
      <c r="B15" s="142">
        <v>1224</v>
      </c>
      <c r="C15" s="142">
        <v>1111</v>
      </c>
      <c r="D15" s="142">
        <v>1209</v>
      </c>
      <c r="E15" s="142">
        <v>1243</v>
      </c>
      <c r="F15" s="142">
        <v>1112</v>
      </c>
      <c r="G15" s="142">
        <v>981</v>
      </c>
      <c r="H15" s="142">
        <v>897</v>
      </c>
      <c r="I15" s="142">
        <v>970</v>
      </c>
      <c r="J15" s="142">
        <v>789</v>
      </c>
      <c r="K15" s="142">
        <v>947</v>
      </c>
      <c r="L15" s="142">
        <v>899</v>
      </c>
      <c r="M15" s="142">
        <v>1089</v>
      </c>
      <c r="N15" s="142">
        <v>847</v>
      </c>
      <c r="O15" s="142">
        <v>924</v>
      </c>
      <c r="P15" s="142">
        <v>1117</v>
      </c>
      <c r="Q15" s="142">
        <v>1023</v>
      </c>
    </row>
    <row r="16" spans="1:17">
      <c r="A16" s="169" t="s">
        <v>519</v>
      </c>
      <c r="B16" s="142">
        <v>0</v>
      </c>
      <c r="C16" s="142">
        <v>33</v>
      </c>
      <c r="D16" s="142">
        <v>32</v>
      </c>
      <c r="E16" s="142">
        <v>33</v>
      </c>
      <c r="F16" s="142">
        <v>34</v>
      </c>
      <c r="G16" s="142">
        <v>34</v>
      </c>
      <c r="H16" s="142">
        <v>31</v>
      </c>
      <c r="I16" s="142">
        <v>32</v>
      </c>
      <c r="J16" s="142">
        <v>30</v>
      </c>
      <c r="K16" s="142">
        <v>33</v>
      </c>
      <c r="L16" s="142">
        <v>32</v>
      </c>
      <c r="M16" s="142">
        <v>32</v>
      </c>
      <c r="N16" s="142">
        <v>31</v>
      </c>
      <c r="O16" s="142">
        <v>31</v>
      </c>
      <c r="P16" s="142">
        <v>32</v>
      </c>
      <c r="Q16" s="142">
        <v>31</v>
      </c>
    </row>
    <row r="17" spans="1:17">
      <c r="A17" s="169" t="s">
        <v>112</v>
      </c>
      <c r="B17" s="142">
        <v>3951</v>
      </c>
      <c r="C17" s="142">
        <v>3797</v>
      </c>
      <c r="D17" s="142">
        <v>4295</v>
      </c>
      <c r="E17" s="142">
        <v>4477</v>
      </c>
      <c r="F17" s="142">
        <v>4609</v>
      </c>
      <c r="G17" s="142">
        <v>3918</v>
      </c>
      <c r="H17" s="142">
        <v>3910</v>
      </c>
      <c r="I17" s="142">
        <v>4053</v>
      </c>
      <c r="J17" s="142">
        <v>3998</v>
      </c>
      <c r="K17" s="142">
        <v>4076</v>
      </c>
      <c r="L17" s="142">
        <v>4238</v>
      </c>
      <c r="M17" s="142">
        <v>4196</v>
      </c>
      <c r="N17" s="142">
        <v>4990</v>
      </c>
      <c r="O17" s="142">
        <v>4888</v>
      </c>
      <c r="P17" s="142">
        <v>6682</v>
      </c>
      <c r="Q17" s="142">
        <v>6979</v>
      </c>
    </row>
    <row r="18" spans="1:17" hidden="1">
      <c r="A18" s="169" t="s">
        <v>119</v>
      </c>
      <c r="B18" s="142">
        <v>0</v>
      </c>
      <c r="C18" s="142">
        <v>0</v>
      </c>
      <c r="D18" s="142">
        <v>0</v>
      </c>
      <c r="E18" s="142">
        <v>0</v>
      </c>
      <c r="F18" s="142">
        <v>0</v>
      </c>
      <c r="G18" s="142">
        <v>0</v>
      </c>
      <c r="H18" s="142">
        <v>0</v>
      </c>
      <c r="I18" s="142">
        <v>0</v>
      </c>
      <c r="J18" s="142"/>
      <c r="K18" s="142">
        <v>0</v>
      </c>
      <c r="L18" s="142"/>
      <c r="M18" s="142"/>
      <c r="N18" s="142"/>
      <c r="O18" s="142">
        <v>0</v>
      </c>
      <c r="P18" s="142"/>
      <c r="Q18" s="142"/>
    </row>
    <row r="19" spans="1:17">
      <c r="A19" s="169" t="s">
        <v>85</v>
      </c>
      <c r="B19" s="142">
        <v>467</v>
      </c>
      <c r="C19" s="142">
        <v>732</v>
      </c>
      <c r="D19" s="142">
        <v>865</v>
      </c>
      <c r="E19" s="142">
        <v>909</v>
      </c>
      <c r="F19" s="142">
        <v>532</v>
      </c>
      <c r="G19" s="142">
        <v>920</v>
      </c>
      <c r="H19" s="142">
        <v>517</v>
      </c>
      <c r="I19" s="142">
        <v>462</v>
      </c>
      <c r="J19" s="142">
        <v>682</v>
      </c>
      <c r="K19" s="142">
        <v>290</v>
      </c>
      <c r="L19" s="142">
        <v>426</v>
      </c>
      <c r="M19" s="142">
        <v>281</v>
      </c>
      <c r="N19" s="142">
        <v>350</v>
      </c>
      <c r="O19" s="142">
        <v>373</v>
      </c>
      <c r="P19" s="142">
        <v>776</v>
      </c>
      <c r="Q19" s="142">
        <v>843</v>
      </c>
    </row>
    <row r="20" spans="1:17">
      <c r="A20" s="289" t="s">
        <v>527</v>
      </c>
      <c r="B20" s="142"/>
      <c r="C20" s="142"/>
      <c r="D20" s="142"/>
      <c r="E20" s="142"/>
      <c r="F20" s="142"/>
      <c r="G20" s="142"/>
      <c r="H20" s="142"/>
      <c r="I20" s="142"/>
      <c r="J20" s="142"/>
      <c r="K20" s="142"/>
      <c r="L20" s="142"/>
      <c r="M20" s="142"/>
      <c r="N20" s="142"/>
      <c r="O20" s="142"/>
      <c r="P20" s="142"/>
      <c r="Q20" s="142">
        <v>100</v>
      </c>
    </row>
    <row r="21" spans="1:17">
      <c r="A21" s="169" t="s">
        <v>32</v>
      </c>
      <c r="B21" s="142">
        <v>428</v>
      </c>
      <c r="C21" s="142">
        <v>731</v>
      </c>
      <c r="D21" s="142">
        <v>1572</v>
      </c>
      <c r="E21" s="142">
        <v>889</v>
      </c>
      <c r="F21" s="142">
        <v>1238</v>
      </c>
      <c r="G21" s="142">
        <v>1267</v>
      </c>
      <c r="H21" s="142">
        <v>1493</v>
      </c>
      <c r="I21" s="142">
        <v>1912</v>
      </c>
      <c r="J21" s="142">
        <v>2036</v>
      </c>
      <c r="K21" s="142">
        <v>4604</v>
      </c>
      <c r="L21" s="142">
        <v>5415</v>
      </c>
      <c r="M21" s="142">
        <v>5014</v>
      </c>
      <c r="N21" s="142">
        <v>5702</v>
      </c>
      <c r="O21" s="142">
        <v>5642</v>
      </c>
      <c r="P21" s="142">
        <v>5254</v>
      </c>
      <c r="Q21" s="142">
        <v>3065</v>
      </c>
    </row>
    <row r="22" spans="1:17" ht="14.5">
      <c r="A22" s="169" t="s">
        <v>502</v>
      </c>
      <c r="B22" s="142"/>
      <c r="C22" s="142"/>
      <c r="D22" s="180"/>
      <c r="E22" s="142"/>
      <c r="F22" s="142"/>
      <c r="G22" s="142">
        <v>855</v>
      </c>
      <c r="H22" s="142">
        <v>1564</v>
      </c>
      <c r="I22" s="142">
        <v>1615</v>
      </c>
      <c r="J22" s="142">
        <v>1299</v>
      </c>
      <c r="K22" s="142">
        <v>1352</v>
      </c>
      <c r="L22" s="142">
        <v>846</v>
      </c>
      <c r="M22" s="142">
        <v>0</v>
      </c>
      <c r="N22" s="142">
        <v>0</v>
      </c>
      <c r="O22" s="142">
        <v>0</v>
      </c>
      <c r="P22" s="142">
        <v>0</v>
      </c>
      <c r="Q22" s="142">
        <v>0</v>
      </c>
    </row>
    <row r="23" spans="1:17" s="156" customFormat="1">
      <c r="A23" s="185" t="s">
        <v>33</v>
      </c>
      <c r="B23" s="186">
        <v>8498</v>
      </c>
      <c r="C23" s="186">
        <v>9319</v>
      </c>
      <c r="D23" s="186">
        <v>10826</v>
      </c>
      <c r="E23" s="186">
        <v>10429</v>
      </c>
      <c r="F23" s="186">
        <v>10077</v>
      </c>
      <c r="G23" s="186">
        <v>10833</v>
      </c>
      <c r="H23" s="186">
        <v>11267</v>
      </c>
      <c r="I23" s="186">
        <v>11751</v>
      </c>
      <c r="J23" s="186">
        <v>11449</v>
      </c>
      <c r="K23" s="186">
        <v>14200</v>
      </c>
      <c r="L23" s="186">
        <v>14866</v>
      </c>
      <c r="M23" s="186">
        <v>13864</v>
      </c>
      <c r="N23" s="186">
        <v>15463</v>
      </c>
      <c r="O23" s="186">
        <v>15727</v>
      </c>
      <c r="P23" s="186">
        <v>18042</v>
      </c>
      <c r="Q23" s="186">
        <f>SUM(Q14:Q22)</f>
        <v>16670</v>
      </c>
    </row>
    <row r="24" spans="1:17" s="156" customFormat="1">
      <c r="A24" s="185" t="s">
        <v>34</v>
      </c>
      <c r="B24" s="186">
        <v>12202</v>
      </c>
      <c r="C24" s="186">
        <v>13924</v>
      </c>
      <c r="D24" s="186">
        <v>15510</v>
      </c>
      <c r="E24" s="186">
        <v>15124</v>
      </c>
      <c r="F24" s="186">
        <v>14697</v>
      </c>
      <c r="G24" s="186">
        <v>15361</v>
      </c>
      <c r="H24" s="186">
        <v>17189</v>
      </c>
      <c r="I24" s="186">
        <v>17745</v>
      </c>
      <c r="J24" s="186">
        <v>15949</v>
      </c>
      <c r="K24" s="186">
        <v>18588</v>
      </c>
      <c r="L24" s="186">
        <v>19194</v>
      </c>
      <c r="M24" s="186">
        <v>18109</v>
      </c>
      <c r="N24" s="186">
        <v>19527</v>
      </c>
      <c r="O24" s="186">
        <v>19923</v>
      </c>
      <c r="P24" s="186">
        <v>22157</v>
      </c>
      <c r="Q24" s="186">
        <f>Q11+Q23</f>
        <v>20836</v>
      </c>
    </row>
    <row r="25" spans="1:17" ht="12.65" customHeight="1">
      <c r="A25" s="169"/>
      <c r="B25" s="142"/>
      <c r="C25" s="142"/>
      <c r="D25" s="142"/>
      <c r="E25" s="142"/>
      <c r="F25" s="142"/>
      <c r="G25" s="142"/>
      <c r="H25" s="142"/>
      <c r="I25" s="142"/>
      <c r="J25" s="142"/>
      <c r="K25" s="142"/>
      <c r="L25" s="142"/>
      <c r="M25" s="142"/>
      <c r="N25" s="142"/>
      <c r="O25" s="142"/>
      <c r="P25" s="142"/>
      <c r="Q25" s="142"/>
    </row>
    <row r="26" spans="1:17" s="156" customFormat="1">
      <c r="A26" s="185" t="s">
        <v>35</v>
      </c>
      <c r="B26" s="186"/>
      <c r="C26" s="186"/>
      <c r="D26" s="186"/>
      <c r="E26" s="186"/>
      <c r="F26" s="186"/>
      <c r="G26" s="186"/>
      <c r="H26" s="186"/>
      <c r="I26" s="186"/>
      <c r="J26" s="186"/>
      <c r="K26" s="186"/>
      <c r="L26" s="186"/>
      <c r="M26" s="186"/>
      <c r="N26" s="186"/>
      <c r="O26" s="186"/>
      <c r="P26" s="186"/>
      <c r="Q26" s="186"/>
    </row>
    <row r="27" spans="1:17">
      <c r="A27" s="169" t="s">
        <v>35</v>
      </c>
      <c r="B27" s="142">
        <v>581</v>
      </c>
      <c r="C27" s="142">
        <v>1486</v>
      </c>
      <c r="D27" s="142">
        <v>1399</v>
      </c>
      <c r="E27" s="142">
        <v>1719</v>
      </c>
      <c r="F27" s="142">
        <v>1434</v>
      </c>
      <c r="G27" s="142">
        <v>1633</v>
      </c>
      <c r="H27" s="142">
        <v>3949</v>
      </c>
      <c r="I27" s="142">
        <v>4083</v>
      </c>
      <c r="J27" s="142">
        <v>3236</v>
      </c>
      <c r="K27" s="142">
        <v>8060</v>
      </c>
      <c r="L27" s="142">
        <v>8058</v>
      </c>
      <c r="M27" s="142">
        <v>8204</v>
      </c>
      <c r="N27" s="142">
        <v>8323</v>
      </c>
      <c r="O27" s="142">
        <v>8965</v>
      </c>
      <c r="P27" s="142">
        <v>9245</v>
      </c>
      <c r="Q27" s="142">
        <v>9273</v>
      </c>
    </row>
    <row r="28" spans="1:17">
      <c r="A28" s="169" t="s">
        <v>19</v>
      </c>
      <c r="B28" s="142">
        <v>16</v>
      </c>
      <c r="C28" s="142">
        <v>16</v>
      </c>
      <c r="D28" s="142">
        <v>17</v>
      </c>
      <c r="E28" s="142">
        <v>16</v>
      </c>
      <c r="F28" s="142">
        <v>7</v>
      </c>
      <c r="G28" s="142">
        <v>5</v>
      </c>
      <c r="H28" s="142">
        <v>2</v>
      </c>
      <c r="I28" s="142">
        <v>-1</v>
      </c>
      <c r="J28" s="142">
        <v>1</v>
      </c>
      <c r="K28" s="142">
        <v>1</v>
      </c>
      <c r="L28" s="142">
        <v>1</v>
      </c>
      <c r="M28" s="142">
        <v>0</v>
      </c>
      <c r="N28" s="142">
        <v>0</v>
      </c>
      <c r="O28" s="142">
        <v>0</v>
      </c>
      <c r="P28" s="142">
        <v>0</v>
      </c>
      <c r="Q28" s="142">
        <v>0</v>
      </c>
    </row>
    <row r="29" spans="1:17" s="156" customFormat="1">
      <c r="A29" s="185" t="s">
        <v>37</v>
      </c>
      <c r="B29" s="186">
        <v>597</v>
      </c>
      <c r="C29" s="186">
        <v>1502</v>
      </c>
      <c r="D29" s="186">
        <v>1416</v>
      </c>
      <c r="E29" s="186">
        <v>1735</v>
      </c>
      <c r="F29" s="186">
        <v>1442</v>
      </c>
      <c r="G29" s="186">
        <v>1638</v>
      </c>
      <c r="H29" s="186">
        <v>3951</v>
      </c>
      <c r="I29" s="186">
        <v>4082</v>
      </c>
      <c r="J29" s="186">
        <v>3237</v>
      </c>
      <c r="K29" s="186">
        <v>8061</v>
      </c>
      <c r="L29" s="186">
        <v>8059</v>
      </c>
      <c r="M29" s="186">
        <v>8204</v>
      </c>
      <c r="N29" s="186">
        <v>8323</v>
      </c>
      <c r="O29" s="186">
        <v>8965</v>
      </c>
      <c r="P29" s="186">
        <v>9245</v>
      </c>
      <c r="Q29" s="186">
        <v>9273</v>
      </c>
    </row>
    <row r="30" spans="1:17">
      <c r="A30" s="170"/>
      <c r="B30" s="171"/>
      <c r="C30" s="171"/>
      <c r="D30" s="171"/>
      <c r="E30" s="171"/>
      <c r="F30" s="171"/>
      <c r="G30" s="171"/>
      <c r="H30" s="171"/>
      <c r="I30" s="171"/>
      <c r="J30" s="171"/>
      <c r="K30" s="171"/>
      <c r="L30" s="171"/>
      <c r="M30" s="171"/>
      <c r="N30" s="171"/>
      <c r="O30" s="171"/>
      <c r="P30" s="171"/>
      <c r="Q30" s="171"/>
    </row>
    <row r="31" spans="1:17" s="156" customFormat="1">
      <c r="A31" s="185" t="s">
        <v>113</v>
      </c>
      <c r="B31" s="186"/>
      <c r="C31" s="186"/>
      <c r="D31" s="186"/>
      <c r="E31" s="186"/>
      <c r="F31" s="186"/>
      <c r="G31" s="186"/>
      <c r="H31" s="186"/>
      <c r="I31" s="186"/>
      <c r="J31" s="186"/>
      <c r="K31" s="186"/>
      <c r="L31" s="186"/>
      <c r="M31" s="186"/>
      <c r="N31" s="186"/>
      <c r="O31" s="186"/>
      <c r="P31" s="186"/>
      <c r="Q31" s="186"/>
    </row>
    <row r="32" spans="1:17">
      <c r="A32" s="169" t="s">
        <v>76</v>
      </c>
      <c r="B32" s="142">
        <v>0</v>
      </c>
      <c r="C32" s="142">
        <v>501</v>
      </c>
      <c r="D32" s="142">
        <v>2000</v>
      </c>
      <c r="E32" s="142">
        <v>2300</v>
      </c>
      <c r="F32" s="142">
        <v>1800</v>
      </c>
      <c r="G32" s="142">
        <v>1800</v>
      </c>
      <c r="H32" s="142">
        <v>2600</v>
      </c>
      <c r="I32" s="142">
        <v>3300</v>
      </c>
      <c r="J32" s="142">
        <v>3300</v>
      </c>
      <c r="K32" s="142">
        <v>3300</v>
      </c>
      <c r="L32" s="142">
        <v>2500</v>
      </c>
      <c r="M32" s="142">
        <v>2500</v>
      </c>
      <c r="N32" s="142">
        <v>2500</v>
      </c>
      <c r="O32" s="142">
        <v>3400</v>
      </c>
      <c r="P32" s="142">
        <v>3250</v>
      </c>
      <c r="Q32" s="142">
        <v>3250</v>
      </c>
    </row>
    <row r="33" spans="1:17">
      <c r="A33" s="169" t="s">
        <v>396</v>
      </c>
      <c r="B33" s="142">
        <v>0</v>
      </c>
      <c r="C33" s="142">
        <v>763</v>
      </c>
      <c r="D33" s="142">
        <v>733</v>
      </c>
      <c r="E33" s="142">
        <v>713</v>
      </c>
      <c r="F33" s="142">
        <v>691</v>
      </c>
      <c r="G33" s="142">
        <v>652</v>
      </c>
      <c r="H33" s="142">
        <v>503</v>
      </c>
      <c r="I33" s="142">
        <v>490</v>
      </c>
      <c r="J33" s="142">
        <v>462</v>
      </c>
      <c r="K33" s="142">
        <v>461</v>
      </c>
      <c r="L33" s="142">
        <v>431</v>
      </c>
      <c r="M33" s="142">
        <v>429</v>
      </c>
      <c r="N33" s="142">
        <v>416</v>
      </c>
      <c r="O33" s="142">
        <v>396</v>
      </c>
      <c r="P33" s="142">
        <v>382</v>
      </c>
      <c r="Q33" s="142">
        <v>373</v>
      </c>
    </row>
    <row r="34" spans="1:17">
      <c r="A34" s="169" t="s">
        <v>327</v>
      </c>
      <c r="B34" s="142">
        <v>171</v>
      </c>
      <c r="C34" s="142">
        <v>159</v>
      </c>
      <c r="D34" s="142">
        <v>142</v>
      </c>
      <c r="E34" s="142">
        <v>141</v>
      </c>
      <c r="F34" s="142">
        <v>275</v>
      </c>
      <c r="G34" s="142">
        <v>213</v>
      </c>
      <c r="H34" s="142">
        <v>175</v>
      </c>
      <c r="I34" s="142">
        <v>166</v>
      </c>
      <c r="J34" s="142">
        <v>137</v>
      </c>
      <c r="K34" s="142">
        <v>142</v>
      </c>
      <c r="L34" s="142">
        <v>142</v>
      </c>
      <c r="M34" s="142">
        <v>141</v>
      </c>
      <c r="N34" s="142">
        <v>157</v>
      </c>
      <c r="O34" s="142">
        <v>147</v>
      </c>
      <c r="P34" s="142">
        <v>170</v>
      </c>
      <c r="Q34" s="142">
        <v>169</v>
      </c>
    </row>
    <row r="35" spans="1:17">
      <c r="A35" s="169" t="s">
        <v>117</v>
      </c>
      <c r="B35" s="142">
        <v>324</v>
      </c>
      <c r="C35" s="142">
        <v>340</v>
      </c>
      <c r="D35" s="142">
        <v>334</v>
      </c>
      <c r="E35" s="142">
        <v>357</v>
      </c>
      <c r="F35" s="142">
        <v>316</v>
      </c>
      <c r="G35" s="142">
        <v>336</v>
      </c>
      <c r="H35" s="142">
        <v>291</v>
      </c>
      <c r="I35" s="142">
        <v>306</v>
      </c>
      <c r="J35" s="142">
        <v>360</v>
      </c>
      <c r="K35" s="142">
        <v>280</v>
      </c>
      <c r="L35" s="142">
        <v>256</v>
      </c>
      <c r="M35" s="142">
        <v>213</v>
      </c>
      <c r="N35" s="142">
        <v>238</v>
      </c>
      <c r="O35" s="142">
        <v>262</v>
      </c>
      <c r="P35" s="142">
        <v>270</v>
      </c>
      <c r="Q35" s="142">
        <v>238</v>
      </c>
    </row>
    <row r="36" spans="1:17" s="156" customFormat="1">
      <c r="A36" s="185" t="s">
        <v>45</v>
      </c>
      <c r="B36" s="186">
        <v>495</v>
      </c>
      <c r="C36" s="186">
        <v>1764</v>
      </c>
      <c r="D36" s="186">
        <v>3209</v>
      </c>
      <c r="E36" s="186">
        <v>3512</v>
      </c>
      <c r="F36" s="186">
        <v>3082</v>
      </c>
      <c r="G36" s="186">
        <v>3002</v>
      </c>
      <c r="H36" s="186">
        <v>3569</v>
      </c>
      <c r="I36" s="186">
        <v>4262</v>
      </c>
      <c r="J36" s="186">
        <v>4259</v>
      </c>
      <c r="K36" s="186">
        <v>4182</v>
      </c>
      <c r="L36" s="186">
        <v>3329</v>
      </c>
      <c r="M36" s="186">
        <v>3283</v>
      </c>
      <c r="N36" s="186">
        <v>3311</v>
      </c>
      <c r="O36" s="186">
        <v>4205</v>
      </c>
      <c r="P36" s="186">
        <v>4072</v>
      </c>
      <c r="Q36" s="186">
        <f>SUM(Q32:Q35)</f>
        <v>4030</v>
      </c>
    </row>
    <row r="37" spans="1:17">
      <c r="A37" s="170"/>
      <c r="B37" s="171"/>
      <c r="C37" s="171"/>
      <c r="D37" s="171"/>
      <c r="E37" s="171"/>
      <c r="F37" s="171"/>
      <c r="G37" s="171"/>
      <c r="H37" s="171"/>
      <c r="I37" s="171"/>
      <c r="J37" s="171"/>
      <c r="K37" s="171"/>
      <c r="L37" s="171"/>
      <c r="M37" s="171"/>
      <c r="N37" s="171"/>
      <c r="O37" s="171"/>
      <c r="P37" s="171"/>
      <c r="Q37" s="171"/>
    </row>
    <row r="38" spans="1:17" s="156" customFormat="1">
      <c r="A38" s="185" t="s">
        <v>46</v>
      </c>
      <c r="B38" s="186"/>
      <c r="C38" s="186"/>
      <c r="D38" s="186"/>
      <c r="E38" s="186"/>
      <c r="F38" s="186"/>
      <c r="G38" s="186"/>
      <c r="H38" s="186"/>
      <c r="I38" s="186"/>
      <c r="J38" s="186"/>
      <c r="K38" s="186"/>
      <c r="L38" s="186"/>
      <c r="M38" s="186"/>
      <c r="N38" s="186"/>
      <c r="O38" s="186"/>
      <c r="P38" s="186"/>
      <c r="Q38" s="186"/>
    </row>
    <row r="39" spans="1:17">
      <c r="A39" s="169" t="s">
        <v>75</v>
      </c>
      <c r="B39" s="142">
        <v>0</v>
      </c>
      <c r="C39" s="142">
        <v>3762</v>
      </c>
      <c r="D39" s="142">
        <v>2865</v>
      </c>
      <c r="E39" s="142">
        <v>2510</v>
      </c>
      <c r="F39" s="142">
        <v>2980</v>
      </c>
      <c r="G39" s="142">
        <v>3660</v>
      </c>
      <c r="H39" s="142">
        <v>2580</v>
      </c>
      <c r="I39" s="142">
        <v>1980</v>
      </c>
      <c r="J39" s="142">
        <v>1260</v>
      </c>
      <c r="K39" s="142">
        <v>50</v>
      </c>
      <c r="L39" s="142">
        <v>800</v>
      </c>
      <c r="M39" s="142">
        <v>800</v>
      </c>
      <c r="N39" s="142">
        <v>800</v>
      </c>
      <c r="O39" s="142">
        <v>800</v>
      </c>
      <c r="P39" s="142">
        <v>150</v>
      </c>
      <c r="Q39" s="142">
        <v>150</v>
      </c>
    </row>
    <row r="40" spans="1:17">
      <c r="A40" s="169" t="s">
        <v>397</v>
      </c>
      <c r="B40" s="142">
        <v>0</v>
      </c>
      <c r="C40" s="142">
        <v>134</v>
      </c>
      <c r="D40" s="142">
        <v>132</v>
      </c>
      <c r="E40" s="142">
        <v>132</v>
      </c>
      <c r="F40" s="142">
        <v>132</v>
      </c>
      <c r="G40" s="142">
        <v>131</v>
      </c>
      <c r="H40" s="142">
        <v>105</v>
      </c>
      <c r="I40" s="142">
        <v>107</v>
      </c>
      <c r="J40" s="142">
        <v>104</v>
      </c>
      <c r="K40" s="142">
        <v>109</v>
      </c>
      <c r="L40" s="142">
        <v>107</v>
      </c>
      <c r="M40" s="142">
        <v>105</v>
      </c>
      <c r="N40" s="142">
        <v>106</v>
      </c>
      <c r="O40" s="142">
        <v>112</v>
      </c>
      <c r="P40" s="142">
        <v>105</v>
      </c>
      <c r="Q40" s="142">
        <v>106</v>
      </c>
    </row>
    <row r="41" spans="1:17">
      <c r="A41" s="169" t="s">
        <v>339</v>
      </c>
      <c r="B41" s="142">
        <v>0</v>
      </c>
      <c r="C41" s="142">
        <v>0</v>
      </c>
      <c r="D41" s="142">
        <v>219</v>
      </c>
      <c r="E41" s="142">
        <v>219</v>
      </c>
      <c r="F41" s="142">
        <v>0</v>
      </c>
      <c r="G41" s="142">
        <v>0</v>
      </c>
      <c r="H41" s="142">
        <v>0</v>
      </c>
      <c r="I41" s="142">
        <v>0</v>
      </c>
      <c r="J41" s="142">
        <v>0</v>
      </c>
      <c r="K41" s="142">
        <v>0</v>
      </c>
      <c r="L41" s="142">
        <v>0</v>
      </c>
      <c r="M41" s="142">
        <v>0</v>
      </c>
      <c r="N41" s="142">
        <v>0</v>
      </c>
      <c r="O41" s="142">
        <v>0</v>
      </c>
      <c r="P41" s="168">
        <v>0</v>
      </c>
      <c r="Q41" s="168"/>
    </row>
    <row r="42" spans="1:17">
      <c r="A42" s="169" t="s">
        <v>329</v>
      </c>
      <c r="B42" s="142">
        <v>138</v>
      </c>
      <c r="C42" s="142">
        <v>146</v>
      </c>
      <c r="D42" s="142">
        <v>147</v>
      </c>
      <c r="E42" s="142">
        <v>142</v>
      </c>
      <c r="F42" s="142">
        <v>139</v>
      </c>
      <c r="G42" s="142">
        <v>145</v>
      </c>
      <c r="H42" s="142">
        <v>173</v>
      </c>
      <c r="I42" s="142">
        <v>183</v>
      </c>
      <c r="J42" s="142">
        <v>185</v>
      </c>
      <c r="K42" s="142">
        <v>197</v>
      </c>
      <c r="L42" s="142">
        <v>209</v>
      </c>
      <c r="M42" s="142">
        <v>219</v>
      </c>
      <c r="N42" s="142">
        <v>215</v>
      </c>
      <c r="O42" s="142">
        <v>108</v>
      </c>
      <c r="P42" s="142">
        <v>100</v>
      </c>
      <c r="Q42" s="142">
        <v>70</v>
      </c>
    </row>
    <row r="43" spans="1:17">
      <c r="A43" s="169" t="s">
        <v>116</v>
      </c>
      <c r="B43" s="142">
        <v>4373</v>
      </c>
      <c r="C43" s="142">
        <v>0</v>
      </c>
      <c r="D43" s="142">
        <v>0</v>
      </c>
      <c r="E43" s="142">
        <v>0</v>
      </c>
      <c r="F43" s="142">
        <v>0</v>
      </c>
      <c r="G43" s="142">
        <v>0</v>
      </c>
      <c r="H43" s="142">
        <v>0</v>
      </c>
      <c r="I43" s="142">
        <v>0</v>
      </c>
      <c r="J43" s="142">
        <v>0</v>
      </c>
      <c r="K43" s="142">
        <v>0</v>
      </c>
      <c r="L43" s="142">
        <v>0</v>
      </c>
      <c r="M43" s="142">
        <v>0</v>
      </c>
      <c r="N43" s="142">
        <v>0</v>
      </c>
      <c r="O43" s="142">
        <v>0</v>
      </c>
      <c r="P43" s="142">
        <v>0</v>
      </c>
      <c r="Q43" s="142">
        <v>0</v>
      </c>
    </row>
    <row r="44" spans="1:17">
      <c r="A44" s="169" t="s">
        <v>114</v>
      </c>
      <c r="B44" s="142">
        <v>6598</v>
      </c>
      <c r="C44" s="142">
        <v>6616</v>
      </c>
      <c r="D44" s="142">
        <v>7521</v>
      </c>
      <c r="E44" s="142">
        <v>6874</v>
      </c>
      <c r="F44" s="142">
        <v>6923</v>
      </c>
      <c r="G44" s="142">
        <v>5885</v>
      </c>
      <c r="H44" s="142">
        <v>6326</v>
      </c>
      <c r="I44" s="142">
        <v>6575</v>
      </c>
      <c r="J44" s="142">
        <v>6124</v>
      </c>
      <c r="K44" s="142">
        <v>5155</v>
      </c>
      <c r="L44" s="142">
        <v>6245</v>
      </c>
      <c r="M44" s="142">
        <v>5498</v>
      </c>
      <c r="N44" s="142">
        <v>6772</v>
      </c>
      <c r="O44" s="142">
        <v>5733</v>
      </c>
      <c r="P44" s="142">
        <v>8485</v>
      </c>
      <c r="Q44" s="142">
        <v>7207</v>
      </c>
    </row>
    <row r="45" spans="1:17" ht="14.5">
      <c r="A45" s="169" t="s">
        <v>499</v>
      </c>
      <c r="B45" s="142"/>
      <c r="C45" s="142"/>
      <c r="D45" s="142"/>
      <c r="E45" s="142"/>
      <c r="F45" s="142"/>
      <c r="G45" s="142">
        <v>901</v>
      </c>
      <c r="H45" s="142">
        <v>485</v>
      </c>
      <c r="I45" s="142">
        <v>555</v>
      </c>
      <c r="J45" s="142">
        <v>781</v>
      </c>
      <c r="K45" s="142">
        <v>834</v>
      </c>
      <c r="L45" s="142">
        <v>446</v>
      </c>
      <c r="M45" s="142">
        <v>0</v>
      </c>
      <c r="N45" s="142">
        <v>0</v>
      </c>
      <c r="O45" s="142">
        <v>0</v>
      </c>
      <c r="P45" s="142">
        <v>0</v>
      </c>
      <c r="Q45" s="142">
        <v>0</v>
      </c>
    </row>
    <row r="46" spans="1:17" s="156" customFormat="1">
      <c r="A46" s="185" t="s">
        <v>50</v>
      </c>
      <c r="B46" s="186">
        <v>11110</v>
      </c>
      <c r="C46" s="186">
        <v>10658</v>
      </c>
      <c r="D46" s="186">
        <v>10884</v>
      </c>
      <c r="E46" s="186">
        <v>9877</v>
      </c>
      <c r="F46" s="186">
        <v>10174</v>
      </c>
      <c r="G46" s="186">
        <v>10721</v>
      </c>
      <c r="H46" s="186">
        <v>9669</v>
      </c>
      <c r="I46" s="186">
        <v>9400</v>
      </c>
      <c r="J46" s="186">
        <v>8454</v>
      </c>
      <c r="K46" s="186">
        <v>6345</v>
      </c>
      <c r="L46" s="186">
        <v>7806</v>
      </c>
      <c r="M46" s="186">
        <v>6622</v>
      </c>
      <c r="N46" s="186">
        <v>7893</v>
      </c>
      <c r="O46" s="186">
        <v>6753</v>
      </c>
      <c r="P46" s="186">
        <v>8840</v>
      </c>
      <c r="Q46" s="186">
        <f>SUM(Q39:Q45)</f>
        <v>7533</v>
      </c>
    </row>
    <row r="47" spans="1:17" s="156" customFormat="1">
      <c r="A47" s="185" t="s">
        <v>51</v>
      </c>
      <c r="B47" s="186">
        <v>11605</v>
      </c>
      <c r="C47" s="186">
        <v>12422</v>
      </c>
      <c r="D47" s="186">
        <v>14094</v>
      </c>
      <c r="E47" s="186">
        <v>13389</v>
      </c>
      <c r="F47" s="186">
        <v>13256</v>
      </c>
      <c r="G47" s="186">
        <v>13723</v>
      </c>
      <c r="H47" s="186">
        <v>13238</v>
      </c>
      <c r="I47" s="186">
        <v>13662</v>
      </c>
      <c r="J47" s="186">
        <v>12713</v>
      </c>
      <c r="K47" s="186">
        <v>10527</v>
      </c>
      <c r="L47" s="186">
        <v>11135</v>
      </c>
      <c r="M47" s="186">
        <v>9905</v>
      </c>
      <c r="N47" s="186">
        <v>11204</v>
      </c>
      <c r="O47" s="186">
        <v>10958</v>
      </c>
      <c r="P47" s="186">
        <v>12912</v>
      </c>
      <c r="Q47" s="186">
        <f>Q36+Q46</f>
        <v>11563</v>
      </c>
    </row>
    <row r="48" spans="1:17" s="156" customFormat="1">
      <c r="A48" s="185" t="s">
        <v>52</v>
      </c>
      <c r="B48" s="186">
        <v>12202</v>
      </c>
      <c r="C48" s="186">
        <v>13924</v>
      </c>
      <c r="D48" s="186">
        <v>15510</v>
      </c>
      <c r="E48" s="186">
        <v>15124</v>
      </c>
      <c r="F48" s="186">
        <v>14697</v>
      </c>
      <c r="G48" s="186">
        <v>15361</v>
      </c>
      <c r="H48" s="186">
        <v>17189</v>
      </c>
      <c r="I48" s="186">
        <v>17745</v>
      </c>
      <c r="J48" s="186">
        <v>15949</v>
      </c>
      <c r="K48" s="186">
        <v>18588</v>
      </c>
      <c r="L48" s="186">
        <v>19194</v>
      </c>
      <c r="M48" s="186">
        <v>18109</v>
      </c>
      <c r="N48" s="186">
        <v>19527</v>
      </c>
      <c r="O48" s="186">
        <v>19923</v>
      </c>
      <c r="P48" s="186">
        <v>22157</v>
      </c>
      <c r="Q48" s="186">
        <f>Q47+Q29</f>
        <v>20836</v>
      </c>
    </row>
    <row r="49" spans="1:17">
      <c r="A49" s="170"/>
      <c r="B49" s="171"/>
      <c r="C49" s="171"/>
      <c r="D49" s="171"/>
      <c r="E49" s="171"/>
      <c r="F49" s="171"/>
      <c r="G49" s="171"/>
      <c r="H49" s="171"/>
      <c r="I49" s="171"/>
      <c r="J49" s="171"/>
      <c r="K49" s="171"/>
      <c r="L49" s="171"/>
      <c r="M49" s="171"/>
      <c r="N49" s="171"/>
      <c r="O49" s="171"/>
      <c r="P49" s="171"/>
      <c r="Q49" s="171"/>
    </row>
    <row r="50" spans="1:17" ht="29.25" customHeight="1">
      <c r="A50" s="296" t="s">
        <v>486</v>
      </c>
      <c r="B50" s="296"/>
      <c r="C50" s="296"/>
      <c r="D50" s="296"/>
      <c r="E50" s="296"/>
      <c r="F50" s="296"/>
      <c r="G50" s="296"/>
      <c r="H50" s="296"/>
      <c r="I50" s="296"/>
      <c r="J50" s="296"/>
      <c r="K50" s="296"/>
      <c r="L50" s="148"/>
      <c r="M50" s="148"/>
      <c r="N50" s="148"/>
      <c r="O50" s="148"/>
      <c r="P50" s="148"/>
      <c r="Q50" s="148"/>
    </row>
    <row r="51" spans="1:17">
      <c r="A51" s="181"/>
      <c r="B51" s="182"/>
      <c r="C51" s="182"/>
      <c r="D51" s="182"/>
      <c r="E51" s="182"/>
      <c r="F51" s="182"/>
      <c r="G51" s="182"/>
      <c r="H51" s="182"/>
      <c r="I51" s="182"/>
      <c r="J51" s="182"/>
      <c r="K51" s="182"/>
      <c r="L51" s="182"/>
      <c r="M51" s="182"/>
      <c r="N51" s="182"/>
      <c r="P51" s="126"/>
      <c r="Q51" s="126"/>
    </row>
    <row r="52" spans="1:17">
      <c r="A52" s="148"/>
      <c r="B52" s="182"/>
      <c r="C52" s="182"/>
      <c r="D52" s="182"/>
      <c r="E52" s="182"/>
      <c r="F52" s="182"/>
      <c r="G52" s="182"/>
      <c r="H52" s="182"/>
      <c r="I52" s="182"/>
      <c r="J52" s="182"/>
      <c r="K52" s="182"/>
      <c r="L52" s="182"/>
      <c r="M52" s="182"/>
      <c r="N52" s="182"/>
      <c r="P52" s="126"/>
      <c r="Q52" s="126"/>
    </row>
    <row r="53" spans="1:17">
      <c r="A53" s="148"/>
      <c r="B53" s="182"/>
      <c r="C53" s="182"/>
      <c r="D53" s="182"/>
      <c r="E53" s="182"/>
      <c r="F53" s="182"/>
      <c r="G53" s="182"/>
      <c r="H53" s="182"/>
      <c r="I53" s="182"/>
      <c r="J53" s="182"/>
      <c r="K53" s="182"/>
      <c r="L53" s="182"/>
      <c r="M53" s="182"/>
      <c r="N53" s="182"/>
      <c r="P53" s="126"/>
      <c r="Q53" s="126"/>
    </row>
    <row r="54" spans="1:17">
      <c r="A54" s="148"/>
      <c r="B54" s="182"/>
      <c r="C54" s="182"/>
      <c r="D54" s="182"/>
      <c r="E54" s="182"/>
      <c r="F54" s="182"/>
      <c r="G54" s="182"/>
      <c r="H54" s="182"/>
      <c r="I54" s="182"/>
      <c r="J54" s="182"/>
      <c r="K54" s="182"/>
      <c r="L54" s="182"/>
      <c r="M54" s="182"/>
      <c r="N54" s="182"/>
      <c r="P54" s="126"/>
      <c r="Q54" s="126"/>
    </row>
    <row r="55" spans="1:17">
      <c r="A55" s="148"/>
      <c r="B55" s="182"/>
      <c r="C55" s="182"/>
      <c r="D55" s="182"/>
      <c r="E55" s="182"/>
      <c r="F55" s="182"/>
      <c r="G55" s="182"/>
      <c r="H55" s="182"/>
      <c r="I55" s="182"/>
      <c r="J55" s="182"/>
      <c r="K55" s="182"/>
      <c r="L55" s="182"/>
      <c r="M55" s="182"/>
      <c r="N55" s="182"/>
      <c r="P55" s="126"/>
      <c r="Q55" s="126"/>
    </row>
    <row r="56" spans="1:17">
      <c r="A56" s="148"/>
      <c r="B56" s="182"/>
      <c r="C56" s="182"/>
      <c r="D56" s="182"/>
      <c r="E56" s="182"/>
      <c r="F56" s="182"/>
      <c r="G56" s="182"/>
      <c r="H56" s="182"/>
      <c r="I56" s="182"/>
      <c r="J56" s="182"/>
      <c r="K56" s="182"/>
      <c r="L56" s="182"/>
      <c r="M56" s="182"/>
      <c r="N56" s="182"/>
      <c r="P56" s="126"/>
      <c r="Q56" s="126"/>
    </row>
    <row r="57" spans="1:17">
      <c r="A57" s="148"/>
      <c r="B57" s="182"/>
      <c r="C57" s="182"/>
      <c r="D57" s="182"/>
      <c r="E57" s="182"/>
      <c r="F57" s="182"/>
      <c r="G57" s="182"/>
      <c r="H57" s="182"/>
      <c r="I57" s="182"/>
      <c r="J57" s="182"/>
      <c r="K57" s="182"/>
      <c r="L57" s="182"/>
      <c r="M57" s="182"/>
      <c r="N57" s="182"/>
      <c r="P57" s="126"/>
      <c r="Q57" s="126"/>
    </row>
    <row r="58" spans="1:17">
      <c r="A58" s="148"/>
      <c r="B58" s="182"/>
      <c r="C58" s="182"/>
      <c r="D58" s="182"/>
      <c r="E58" s="182"/>
      <c r="F58" s="182"/>
      <c r="G58" s="182"/>
      <c r="H58" s="182"/>
      <c r="I58" s="182"/>
      <c r="J58" s="182"/>
      <c r="K58" s="182"/>
      <c r="L58" s="182"/>
      <c r="M58" s="182"/>
      <c r="N58" s="182"/>
      <c r="P58" s="126"/>
      <c r="Q58" s="126"/>
    </row>
    <row r="59" spans="1:17">
      <c r="A59" s="148"/>
      <c r="B59" s="182"/>
      <c r="C59" s="182"/>
      <c r="D59" s="182"/>
      <c r="E59" s="182"/>
      <c r="F59" s="182"/>
      <c r="G59" s="182"/>
      <c r="H59" s="182"/>
      <c r="I59" s="182"/>
      <c r="J59" s="182"/>
      <c r="K59" s="182"/>
      <c r="L59" s="182"/>
      <c r="M59" s="182"/>
      <c r="N59" s="182"/>
      <c r="P59" s="126"/>
      <c r="Q59" s="126"/>
    </row>
    <row r="60" spans="1:17">
      <c r="A60" s="148"/>
      <c r="B60" s="182"/>
      <c r="C60" s="182"/>
      <c r="D60" s="182"/>
      <c r="E60" s="182"/>
      <c r="F60" s="182"/>
      <c r="G60" s="182"/>
      <c r="H60" s="182"/>
      <c r="I60" s="182"/>
      <c r="J60" s="182"/>
      <c r="K60" s="182"/>
      <c r="L60" s="182"/>
      <c r="M60" s="182"/>
      <c r="N60" s="182"/>
      <c r="P60" s="126"/>
      <c r="Q60" s="126"/>
    </row>
    <row r="61" spans="1:17">
      <c r="A61" s="148"/>
      <c r="B61" s="182"/>
      <c r="C61" s="182"/>
      <c r="D61" s="182"/>
      <c r="E61" s="182"/>
      <c r="F61" s="182"/>
      <c r="G61" s="182"/>
      <c r="H61" s="182"/>
      <c r="I61" s="182"/>
      <c r="J61" s="182"/>
      <c r="K61" s="182"/>
      <c r="L61" s="182"/>
      <c r="M61" s="182"/>
      <c r="N61" s="182"/>
      <c r="P61" s="126"/>
      <c r="Q61" s="126"/>
    </row>
    <row r="62" spans="1:17">
      <c r="A62" s="148"/>
      <c r="B62" s="182"/>
      <c r="C62" s="182"/>
      <c r="D62" s="182"/>
      <c r="E62" s="182"/>
      <c r="F62" s="182"/>
      <c r="G62" s="182"/>
      <c r="H62" s="182"/>
      <c r="I62" s="182"/>
      <c r="J62" s="182"/>
      <c r="K62" s="182"/>
      <c r="L62" s="182"/>
      <c r="M62" s="182"/>
      <c r="N62" s="182"/>
      <c r="P62" s="126"/>
      <c r="Q62" s="126"/>
    </row>
    <row r="63" spans="1:17">
      <c r="A63" s="148"/>
      <c r="B63" s="182"/>
      <c r="C63" s="182"/>
      <c r="D63" s="182"/>
      <c r="E63" s="182"/>
      <c r="F63" s="182"/>
      <c r="G63" s="182"/>
      <c r="H63" s="182"/>
      <c r="I63" s="182"/>
      <c r="J63" s="182"/>
      <c r="K63" s="182"/>
      <c r="L63" s="182"/>
      <c r="M63" s="182"/>
      <c r="N63" s="182"/>
      <c r="P63" s="126"/>
      <c r="Q63" s="126"/>
    </row>
    <row r="64" spans="1:17">
      <c r="A64" s="148"/>
      <c r="B64" s="182"/>
      <c r="C64" s="182"/>
      <c r="D64" s="182"/>
      <c r="E64" s="182"/>
      <c r="F64" s="182"/>
      <c r="G64" s="182"/>
      <c r="H64" s="182"/>
      <c r="I64" s="182"/>
      <c r="J64" s="182"/>
      <c r="K64" s="182"/>
      <c r="L64" s="182"/>
      <c r="M64" s="182"/>
      <c r="N64" s="182"/>
      <c r="P64" s="126"/>
      <c r="Q64" s="126"/>
    </row>
    <row r="65" spans="1:17">
      <c r="A65" s="148"/>
      <c r="B65" s="182"/>
      <c r="C65" s="182"/>
      <c r="D65" s="182"/>
      <c r="E65" s="182"/>
      <c r="F65" s="182"/>
      <c r="G65" s="182"/>
      <c r="H65" s="182"/>
      <c r="I65" s="182"/>
      <c r="J65" s="182"/>
      <c r="K65" s="182"/>
      <c r="L65" s="182"/>
      <c r="M65" s="182"/>
      <c r="N65" s="182"/>
      <c r="P65" s="126"/>
      <c r="Q65" s="126"/>
    </row>
    <row r="66" spans="1:17">
      <c r="A66" s="148"/>
      <c r="B66" s="182"/>
      <c r="C66" s="182"/>
      <c r="D66" s="182"/>
      <c r="E66" s="182"/>
      <c r="F66" s="182"/>
      <c r="G66" s="182"/>
      <c r="H66" s="182"/>
      <c r="I66" s="182"/>
      <c r="J66" s="182"/>
      <c r="K66" s="182"/>
      <c r="L66" s="182"/>
      <c r="M66" s="182"/>
      <c r="N66" s="182"/>
      <c r="P66" s="126"/>
      <c r="Q66" s="126"/>
    </row>
    <row r="67" spans="1:17">
      <c r="A67" s="148"/>
      <c r="B67" s="182"/>
      <c r="C67" s="182"/>
      <c r="D67" s="182"/>
      <c r="E67" s="182"/>
      <c r="F67" s="182"/>
      <c r="G67" s="182"/>
      <c r="H67" s="182"/>
      <c r="I67" s="182"/>
      <c r="J67" s="182"/>
      <c r="K67" s="182"/>
      <c r="L67" s="182"/>
      <c r="M67" s="182"/>
      <c r="N67" s="182"/>
      <c r="P67" s="126"/>
      <c r="Q67" s="126"/>
    </row>
    <row r="68" spans="1:17">
      <c r="A68" s="148"/>
      <c r="B68" s="182"/>
      <c r="C68" s="182"/>
      <c r="D68" s="182"/>
      <c r="E68" s="182"/>
      <c r="F68" s="182"/>
      <c r="G68" s="182"/>
      <c r="H68" s="182"/>
      <c r="I68" s="182"/>
      <c r="J68" s="182"/>
      <c r="K68" s="182"/>
      <c r="L68" s="182"/>
      <c r="M68" s="182"/>
      <c r="N68" s="182"/>
      <c r="P68" s="126"/>
      <c r="Q68" s="126"/>
    </row>
    <row r="69" spans="1:17">
      <c r="A69" s="148"/>
      <c r="B69" s="182"/>
      <c r="C69" s="182"/>
      <c r="D69" s="182"/>
      <c r="E69" s="182"/>
      <c r="F69" s="182"/>
      <c r="G69" s="182"/>
      <c r="H69" s="182"/>
      <c r="I69" s="182"/>
      <c r="J69" s="182"/>
      <c r="K69" s="182"/>
      <c r="L69" s="182"/>
      <c r="M69" s="182"/>
      <c r="N69" s="182"/>
      <c r="P69" s="126"/>
      <c r="Q69" s="126"/>
    </row>
    <row r="70" spans="1:17">
      <c r="A70" s="148"/>
      <c r="B70" s="182"/>
      <c r="C70" s="182"/>
      <c r="D70" s="182"/>
      <c r="E70" s="182"/>
      <c r="F70" s="182"/>
      <c r="G70" s="182"/>
      <c r="H70" s="182"/>
      <c r="I70" s="182"/>
      <c r="J70" s="182"/>
      <c r="K70" s="182"/>
      <c r="L70" s="182"/>
      <c r="M70" s="182"/>
      <c r="N70" s="182"/>
      <c r="P70" s="126"/>
      <c r="Q70" s="126"/>
    </row>
    <row r="71" spans="1:17">
      <c r="A71" s="148"/>
      <c r="B71" s="182"/>
      <c r="C71" s="182"/>
      <c r="D71" s="182"/>
      <c r="E71" s="182"/>
      <c r="F71" s="182"/>
      <c r="G71" s="182"/>
      <c r="H71" s="182"/>
      <c r="I71" s="182"/>
      <c r="J71" s="182"/>
      <c r="K71" s="182"/>
      <c r="L71" s="182"/>
      <c r="M71" s="182"/>
      <c r="N71" s="182"/>
      <c r="P71" s="126"/>
      <c r="Q71" s="126"/>
    </row>
    <row r="72" spans="1:17">
      <c r="A72" s="148"/>
      <c r="B72" s="182"/>
      <c r="C72" s="182"/>
      <c r="D72" s="182"/>
      <c r="E72" s="182"/>
      <c r="F72" s="182"/>
      <c r="G72" s="182"/>
      <c r="H72" s="182"/>
      <c r="I72" s="182"/>
      <c r="J72" s="182"/>
      <c r="K72" s="182"/>
      <c r="L72" s="182"/>
      <c r="M72" s="182"/>
      <c r="N72" s="182"/>
      <c r="P72" s="126"/>
      <c r="Q72" s="126"/>
    </row>
    <row r="73" spans="1:17">
      <c r="A73" s="148"/>
      <c r="B73" s="182"/>
      <c r="C73" s="182"/>
      <c r="D73" s="182"/>
      <c r="E73" s="182"/>
      <c r="F73" s="182"/>
      <c r="G73" s="182"/>
      <c r="H73" s="182"/>
      <c r="I73" s="182"/>
      <c r="J73" s="182"/>
      <c r="K73" s="182"/>
      <c r="L73" s="182"/>
      <c r="M73" s="182"/>
      <c r="N73" s="182"/>
      <c r="P73" s="126"/>
      <c r="Q73" s="126"/>
    </row>
    <row r="74" spans="1:17">
      <c r="A74" s="148"/>
      <c r="B74" s="182"/>
      <c r="C74" s="182"/>
      <c r="D74" s="182"/>
      <c r="E74" s="182"/>
      <c r="F74" s="182"/>
      <c r="G74" s="182"/>
      <c r="H74" s="182"/>
      <c r="I74" s="182"/>
      <c r="J74" s="182"/>
      <c r="K74" s="182"/>
      <c r="L74" s="182"/>
      <c r="M74" s="182"/>
      <c r="N74" s="182"/>
      <c r="P74" s="126"/>
      <c r="Q74" s="126"/>
    </row>
    <row r="75" spans="1:17">
      <c r="A75" s="148"/>
      <c r="B75" s="182"/>
      <c r="C75" s="182"/>
      <c r="D75" s="182"/>
      <c r="E75" s="182"/>
      <c r="F75" s="182"/>
      <c r="G75" s="182"/>
      <c r="H75" s="182"/>
      <c r="I75" s="182"/>
      <c r="J75" s="182"/>
      <c r="K75" s="182"/>
      <c r="L75" s="182"/>
      <c r="M75" s="182"/>
      <c r="N75" s="182"/>
      <c r="P75" s="126"/>
      <c r="Q75" s="126"/>
    </row>
    <row r="76" spans="1:17">
      <c r="A76" s="148"/>
      <c r="B76" s="182"/>
      <c r="C76" s="182"/>
      <c r="D76" s="182"/>
      <c r="E76" s="182"/>
      <c r="F76" s="182"/>
      <c r="G76" s="182"/>
      <c r="H76" s="182"/>
      <c r="I76" s="182"/>
      <c r="J76" s="182"/>
      <c r="K76" s="182"/>
      <c r="L76" s="182"/>
      <c r="M76" s="182"/>
      <c r="N76" s="182"/>
      <c r="P76" s="126"/>
      <c r="Q76" s="126"/>
    </row>
    <row r="77" spans="1:17">
      <c r="A77" s="148"/>
      <c r="B77" s="182"/>
      <c r="C77" s="182"/>
      <c r="D77" s="182"/>
      <c r="E77" s="182"/>
      <c r="F77" s="182"/>
      <c r="G77" s="182"/>
      <c r="H77" s="182"/>
      <c r="I77" s="182"/>
      <c r="J77" s="182"/>
      <c r="K77" s="182"/>
      <c r="L77" s="182"/>
      <c r="M77" s="182"/>
      <c r="N77" s="182"/>
      <c r="P77" s="126"/>
      <c r="Q77" s="126"/>
    </row>
    <row r="78" spans="1:17">
      <c r="A78" s="148"/>
      <c r="B78" s="182"/>
      <c r="C78" s="182"/>
      <c r="D78" s="182"/>
      <c r="E78" s="182"/>
      <c r="F78" s="182"/>
      <c r="G78" s="182"/>
      <c r="H78" s="182"/>
      <c r="I78" s="182"/>
      <c r="J78" s="182"/>
      <c r="K78" s="182"/>
      <c r="L78" s="182"/>
      <c r="M78" s="182"/>
      <c r="N78" s="182"/>
      <c r="P78" s="126"/>
      <c r="Q78" s="126"/>
    </row>
    <row r="79" spans="1:17">
      <c r="A79" s="148"/>
      <c r="B79" s="182"/>
      <c r="C79" s="182"/>
      <c r="D79" s="182"/>
      <c r="E79" s="182"/>
      <c r="F79" s="182"/>
      <c r="G79" s="182"/>
      <c r="H79" s="182"/>
      <c r="I79" s="182"/>
      <c r="J79" s="182"/>
      <c r="K79" s="182"/>
      <c r="L79" s="182"/>
      <c r="M79" s="182"/>
      <c r="N79" s="182"/>
      <c r="P79" s="126"/>
      <c r="Q79" s="126"/>
    </row>
    <row r="80" spans="1:17">
      <c r="A80" s="148"/>
      <c r="B80" s="182"/>
      <c r="C80" s="182"/>
      <c r="D80" s="182"/>
      <c r="E80" s="182"/>
      <c r="F80" s="182"/>
      <c r="G80" s="182"/>
      <c r="H80" s="182"/>
      <c r="I80" s="182"/>
      <c r="J80" s="182"/>
      <c r="K80" s="182"/>
      <c r="L80" s="182"/>
      <c r="M80" s="182"/>
      <c r="N80" s="182"/>
      <c r="P80" s="126"/>
      <c r="Q80" s="126"/>
    </row>
    <row r="81" spans="1:17">
      <c r="A81" s="148"/>
      <c r="B81" s="182"/>
      <c r="C81" s="182"/>
      <c r="D81" s="182"/>
      <c r="E81" s="182"/>
      <c r="F81" s="182"/>
      <c r="G81" s="182"/>
      <c r="H81" s="182"/>
      <c r="I81" s="182"/>
      <c r="J81" s="182"/>
      <c r="K81" s="182"/>
      <c r="L81" s="182"/>
      <c r="M81" s="182"/>
      <c r="N81" s="182"/>
      <c r="P81" s="126"/>
      <c r="Q81" s="126"/>
    </row>
    <row r="82" spans="1:17">
      <c r="A82" s="148"/>
      <c r="B82" s="182"/>
      <c r="C82" s="182"/>
      <c r="D82" s="182"/>
      <c r="E82" s="182"/>
      <c r="F82" s="182"/>
      <c r="G82" s="182"/>
      <c r="H82" s="182"/>
      <c r="I82" s="182"/>
      <c r="J82" s="182"/>
      <c r="K82" s="182"/>
      <c r="L82" s="182"/>
      <c r="M82" s="182"/>
      <c r="N82" s="182"/>
      <c r="P82" s="126"/>
      <c r="Q82" s="126"/>
    </row>
    <row r="83" spans="1:17">
      <c r="A83" s="148"/>
      <c r="B83" s="182"/>
      <c r="C83" s="182"/>
      <c r="D83" s="182"/>
      <c r="E83" s="182"/>
      <c r="F83" s="182"/>
      <c r="G83" s="182"/>
      <c r="H83" s="182"/>
      <c r="I83" s="182"/>
      <c r="J83" s="182"/>
      <c r="K83" s="182"/>
      <c r="L83" s="182"/>
      <c r="M83" s="182"/>
      <c r="N83" s="182"/>
      <c r="P83" s="126"/>
      <c r="Q83" s="126"/>
    </row>
    <row r="84" spans="1:17">
      <c r="A84" s="148"/>
      <c r="B84" s="182"/>
      <c r="C84" s="182"/>
      <c r="D84" s="182"/>
      <c r="E84" s="182"/>
      <c r="F84" s="182"/>
      <c r="G84" s="182"/>
      <c r="H84" s="182"/>
      <c r="I84" s="182"/>
      <c r="J84" s="182"/>
      <c r="K84" s="182"/>
      <c r="L84" s="182"/>
      <c r="M84" s="182"/>
      <c r="N84" s="182"/>
      <c r="P84" s="126"/>
      <c r="Q84" s="126"/>
    </row>
    <row r="85" spans="1:17">
      <c r="A85" s="148"/>
      <c r="B85" s="182"/>
      <c r="C85" s="182"/>
      <c r="D85" s="182"/>
      <c r="E85" s="182"/>
      <c r="F85" s="182"/>
      <c r="G85" s="182"/>
      <c r="H85" s="182"/>
      <c r="I85" s="182"/>
      <c r="J85" s="182"/>
      <c r="K85" s="182"/>
      <c r="L85" s="182"/>
      <c r="M85" s="182"/>
      <c r="N85" s="182"/>
      <c r="P85" s="126"/>
      <c r="Q85" s="126"/>
    </row>
    <row r="86" spans="1:17">
      <c r="A86" s="148"/>
      <c r="B86" s="182"/>
      <c r="C86" s="182"/>
      <c r="D86" s="182"/>
      <c r="E86" s="182"/>
      <c r="F86" s="182"/>
      <c r="G86" s="182"/>
      <c r="H86" s="182"/>
      <c r="I86" s="182"/>
      <c r="J86" s="182"/>
      <c r="K86" s="182"/>
      <c r="L86" s="182"/>
      <c r="M86" s="182"/>
      <c r="N86" s="182"/>
      <c r="P86" s="126"/>
      <c r="Q86" s="126"/>
    </row>
    <row r="87" spans="1:17">
      <c r="A87" s="148"/>
      <c r="B87" s="182"/>
      <c r="C87" s="182"/>
      <c r="D87" s="182"/>
      <c r="E87" s="182"/>
      <c r="F87" s="182"/>
      <c r="G87" s="182"/>
      <c r="H87" s="182"/>
      <c r="I87" s="182"/>
      <c r="J87" s="182"/>
      <c r="K87" s="182"/>
      <c r="L87" s="182"/>
      <c r="M87" s="182"/>
      <c r="N87" s="182"/>
      <c r="P87" s="126"/>
      <c r="Q87" s="126"/>
    </row>
    <row r="88" spans="1:17">
      <c r="A88" s="148"/>
      <c r="B88" s="182"/>
      <c r="C88" s="182"/>
      <c r="D88" s="182"/>
      <c r="E88" s="182"/>
      <c r="F88" s="182"/>
      <c r="G88" s="182"/>
      <c r="H88" s="182"/>
      <c r="I88" s="182"/>
      <c r="J88" s="182"/>
      <c r="K88" s="182"/>
      <c r="L88" s="182"/>
      <c r="M88" s="182"/>
      <c r="N88" s="182"/>
      <c r="P88" s="126"/>
      <c r="Q88" s="126"/>
    </row>
    <row r="89" spans="1:17">
      <c r="A89" s="148"/>
      <c r="B89" s="182"/>
      <c r="C89" s="182"/>
      <c r="D89" s="182"/>
      <c r="E89" s="182"/>
      <c r="F89" s="182"/>
      <c r="G89" s="182"/>
      <c r="H89" s="182"/>
      <c r="I89" s="182"/>
      <c r="J89" s="182"/>
      <c r="K89" s="182"/>
      <c r="L89" s="182"/>
      <c r="M89" s="182"/>
      <c r="N89" s="182"/>
      <c r="P89" s="126"/>
      <c r="Q89" s="126"/>
    </row>
    <row r="90" spans="1:17">
      <c r="A90" s="148"/>
      <c r="B90" s="182"/>
      <c r="C90" s="182"/>
      <c r="D90" s="182"/>
      <c r="E90" s="182"/>
      <c r="F90" s="182"/>
      <c r="G90" s="182"/>
      <c r="H90" s="182"/>
      <c r="I90" s="182"/>
      <c r="J90" s="182"/>
      <c r="K90" s="182"/>
      <c r="L90" s="182"/>
      <c r="M90" s="182"/>
      <c r="N90" s="182"/>
      <c r="P90" s="126"/>
      <c r="Q90" s="126"/>
    </row>
    <row r="91" spans="1:17">
      <c r="A91" s="148"/>
      <c r="B91" s="182"/>
      <c r="C91" s="182"/>
      <c r="D91" s="182"/>
      <c r="E91" s="182"/>
      <c r="F91" s="182"/>
      <c r="G91" s="182"/>
      <c r="H91" s="182"/>
      <c r="I91" s="182"/>
      <c r="J91" s="182"/>
      <c r="K91" s="182"/>
      <c r="L91" s="182"/>
      <c r="M91" s="182"/>
      <c r="N91" s="182"/>
      <c r="P91" s="126"/>
      <c r="Q91" s="126"/>
    </row>
    <row r="92" spans="1:17">
      <c r="A92" s="148"/>
      <c r="B92" s="182"/>
      <c r="C92" s="182"/>
      <c r="D92" s="182"/>
      <c r="E92" s="182"/>
      <c r="F92" s="182"/>
      <c r="G92" s="182"/>
      <c r="H92" s="182"/>
      <c r="I92" s="182"/>
      <c r="J92" s="182"/>
      <c r="K92" s="182"/>
      <c r="L92" s="182"/>
      <c r="M92" s="182"/>
      <c r="N92" s="182"/>
      <c r="P92" s="126"/>
      <c r="Q92" s="126"/>
    </row>
    <row r="93" spans="1:17">
      <c r="A93" s="148"/>
      <c r="B93" s="182"/>
      <c r="C93" s="182"/>
      <c r="D93" s="182"/>
      <c r="E93" s="182"/>
      <c r="F93" s="182"/>
      <c r="G93" s="182"/>
      <c r="H93" s="182"/>
      <c r="I93" s="182"/>
      <c r="J93" s="182"/>
      <c r="K93" s="182"/>
      <c r="L93" s="182"/>
      <c r="M93" s="182"/>
      <c r="N93" s="182"/>
      <c r="P93" s="126"/>
      <c r="Q93" s="126"/>
    </row>
    <row r="94" spans="1:17">
      <c r="A94" s="148"/>
      <c r="B94" s="182"/>
      <c r="C94" s="182"/>
      <c r="D94" s="182"/>
      <c r="E94" s="182"/>
      <c r="F94" s="182"/>
      <c r="G94" s="182"/>
      <c r="H94" s="182"/>
      <c r="I94" s="182"/>
      <c r="J94" s="182"/>
      <c r="K94" s="182"/>
      <c r="L94" s="182"/>
      <c r="M94" s="182"/>
      <c r="N94" s="182"/>
      <c r="P94" s="126"/>
      <c r="Q94" s="126"/>
    </row>
    <row r="95" spans="1:17">
      <c r="A95" s="148"/>
      <c r="B95" s="182"/>
      <c r="C95" s="182"/>
      <c r="D95" s="182"/>
      <c r="E95" s="182"/>
      <c r="F95" s="182"/>
      <c r="G95" s="182"/>
      <c r="H95" s="182"/>
      <c r="I95" s="182"/>
      <c r="J95" s="182"/>
      <c r="K95" s="182"/>
      <c r="L95" s="182"/>
      <c r="M95" s="182"/>
      <c r="N95" s="182"/>
      <c r="P95" s="126"/>
      <c r="Q95" s="126"/>
    </row>
    <row r="96" spans="1:17">
      <c r="A96" s="148"/>
      <c r="B96" s="182"/>
      <c r="C96" s="182"/>
      <c r="D96" s="182"/>
      <c r="E96" s="182"/>
      <c r="F96" s="182"/>
      <c r="G96" s="182"/>
      <c r="H96" s="182"/>
      <c r="I96" s="182"/>
      <c r="J96" s="182"/>
      <c r="K96" s="182"/>
      <c r="L96" s="182"/>
      <c r="M96" s="182"/>
      <c r="N96" s="182"/>
      <c r="P96" s="126"/>
      <c r="Q96" s="126"/>
    </row>
    <row r="97" spans="1:17">
      <c r="A97" s="148"/>
      <c r="B97" s="182"/>
      <c r="C97" s="182"/>
      <c r="D97" s="182"/>
      <c r="E97" s="182"/>
      <c r="F97" s="182"/>
      <c r="G97" s="182"/>
      <c r="H97" s="182"/>
      <c r="I97" s="182"/>
      <c r="J97" s="182"/>
      <c r="K97" s="182"/>
      <c r="L97" s="182"/>
      <c r="M97" s="182"/>
      <c r="N97" s="182"/>
      <c r="P97" s="126"/>
      <c r="Q97" s="126"/>
    </row>
    <row r="98" spans="1:17">
      <c r="A98" s="148"/>
      <c r="B98" s="182"/>
      <c r="C98" s="182"/>
      <c r="D98" s="182"/>
      <c r="E98" s="182"/>
      <c r="F98" s="182"/>
      <c r="G98" s="182"/>
      <c r="H98" s="182"/>
      <c r="I98" s="182"/>
      <c r="J98" s="182"/>
      <c r="K98" s="182"/>
      <c r="L98" s="182"/>
      <c r="M98" s="182"/>
      <c r="N98" s="182"/>
      <c r="P98" s="126"/>
      <c r="Q98" s="126"/>
    </row>
    <row r="99" spans="1:17">
      <c r="A99" s="148"/>
      <c r="B99" s="182"/>
      <c r="C99" s="182"/>
      <c r="D99" s="182"/>
      <c r="E99" s="182"/>
      <c r="F99" s="182"/>
      <c r="G99" s="182"/>
      <c r="H99" s="182"/>
      <c r="I99" s="182"/>
      <c r="J99" s="182"/>
      <c r="K99" s="182"/>
      <c r="L99" s="182"/>
      <c r="M99" s="182"/>
      <c r="N99" s="182"/>
      <c r="P99" s="126"/>
      <c r="Q99" s="126"/>
    </row>
    <row r="100" spans="1:17">
      <c r="A100" s="148"/>
      <c r="B100" s="182"/>
      <c r="C100" s="182"/>
      <c r="D100" s="182"/>
      <c r="E100" s="182"/>
      <c r="F100" s="182"/>
      <c r="G100" s="182"/>
      <c r="H100" s="182"/>
      <c r="I100" s="182"/>
      <c r="J100" s="182"/>
      <c r="K100" s="182"/>
      <c r="L100" s="182"/>
      <c r="M100" s="182"/>
      <c r="N100" s="182"/>
      <c r="P100" s="126"/>
      <c r="Q100" s="126"/>
    </row>
    <row r="101" spans="1:17">
      <c r="A101" s="148"/>
      <c r="B101" s="182"/>
      <c r="C101" s="182"/>
      <c r="D101" s="182"/>
      <c r="E101" s="182"/>
      <c r="F101" s="182"/>
      <c r="G101" s="182"/>
      <c r="H101" s="182"/>
      <c r="I101" s="182"/>
      <c r="J101" s="182"/>
      <c r="K101" s="182"/>
      <c r="L101" s="182"/>
      <c r="M101" s="182"/>
      <c r="N101" s="182"/>
      <c r="P101" s="126"/>
      <c r="Q101" s="126"/>
    </row>
    <row r="102" spans="1:17">
      <c r="A102" s="148"/>
      <c r="B102" s="182"/>
      <c r="C102" s="182"/>
      <c r="D102" s="182"/>
      <c r="E102" s="182"/>
      <c r="F102" s="182"/>
      <c r="G102" s="182"/>
      <c r="H102" s="182"/>
      <c r="I102" s="182"/>
      <c r="J102" s="182"/>
      <c r="K102" s="182"/>
      <c r="L102" s="182"/>
      <c r="M102" s="182"/>
      <c r="N102" s="182"/>
      <c r="P102" s="126"/>
      <c r="Q102" s="126"/>
    </row>
    <row r="103" spans="1:17">
      <c r="A103" s="148"/>
      <c r="B103" s="182"/>
      <c r="C103" s="182"/>
      <c r="D103" s="182"/>
      <c r="E103" s="182"/>
      <c r="F103" s="182"/>
      <c r="G103" s="182"/>
      <c r="H103" s="182"/>
      <c r="I103" s="182"/>
      <c r="J103" s="182"/>
      <c r="K103" s="182"/>
      <c r="L103" s="182"/>
      <c r="M103" s="182"/>
      <c r="N103" s="182"/>
      <c r="P103" s="126"/>
      <c r="Q103" s="126"/>
    </row>
    <row r="104" spans="1:17">
      <c r="A104" s="148"/>
      <c r="B104" s="182"/>
      <c r="C104" s="182"/>
      <c r="D104" s="182"/>
      <c r="E104" s="182"/>
      <c r="F104" s="182"/>
      <c r="G104" s="182"/>
      <c r="H104" s="182"/>
      <c r="I104" s="182"/>
      <c r="J104" s="182"/>
      <c r="K104" s="182"/>
      <c r="L104" s="182"/>
      <c r="M104" s="182"/>
      <c r="N104" s="182"/>
      <c r="P104" s="126"/>
      <c r="Q104" s="126"/>
    </row>
    <row r="105" spans="1:17">
      <c r="A105" s="148"/>
      <c r="B105" s="182"/>
      <c r="C105" s="182"/>
      <c r="D105" s="182"/>
      <c r="E105" s="182"/>
      <c r="F105" s="182"/>
      <c r="G105" s="182"/>
      <c r="H105" s="182"/>
      <c r="I105" s="182"/>
      <c r="J105" s="182"/>
      <c r="K105" s="182"/>
      <c r="L105" s="182"/>
      <c r="M105" s="182"/>
      <c r="N105" s="182"/>
      <c r="P105" s="126"/>
      <c r="Q105" s="126"/>
    </row>
    <row r="106" spans="1:17">
      <c r="A106" s="148"/>
      <c r="B106" s="182"/>
      <c r="C106" s="182"/>
      <c r="D106" s="182"/>
      <c r="E106" s="182"/>
      <c r="F106" s="182"/>
      <c r="G106" s="182"/>
      <c r="H106" s="182"/>
      <c r="I106" s="182"/>
      <c r="J106" s="182"/>
      <c r="K106" s="182"/>
      <c r="L106" s="182"/>
      <c r="M106" s="182"/>
      <c r="N106" s="182"/>
      <c r="P106" s="126"/>
      <c r="Q106" s="126"/>
    </row>
    <row r="107" spans="1:17">
      <c r="A107" s="148"/>
      <c r="B107" s="182"/>
      <c r="C107" s="182"/>
      <c r="D107" s="182"/>
      <c r="E107" s="182"/>
      <c r="F107" s="182"/>
      <c r="G107" s="182"/>
      <c r="H107" s="182"/>
      <c r="I107" s="182"/>
      <c r="J107" s="182"/>
      <c r="K107" s="182"/>
      <c r="L107" s="182"/>
      <c r="M107" s="182"/>
      <c r="N107" s="182"/>
      <c r="P107" s="126"/>
      <c r="Q107" s="126"/>
    </row>
    <row r="108" spans="1:17">
      <c r="A108" s="148"/>
      <c r="B108" s="182"/>
      <c r="C108" s="182"/>
      <c r="D108" s="182"/>
      <c r="E108" s="182"/>
      <c r="F108" s="182"/>
      <c r="G108" s="182"/>
      <c r="H108" s="182"/>
      <c r="I108" s="182"/>
      <c r="J108" s="182"/>
      <c r="K108" s="182"/>
      <c r="L108" s="182"/>
      <c r="M108" s="182"/>
      <c r="N108" s="182"/>
      <c r="P108" s="126"/>
      <c r="Q108" s="126"/>
    </row>
    <row r="109" spans="1:17">
      <c r="A109" s="148"/>
      <c r="B109" s="182"/>
      <c r="C109" s="182"/>
      <c r="D109" s="182"/>
      <c r="E109" s="182"/>
      <c r="F109" s="182"/>
      <c r="G109" s="182"/>
      <c r="H109" s="182"/>
      <c r="I109" s="182"/>
      <c r="J109" s="182"/>
      <c r="K109" s="182"/>
      <c r="L109" s="182"/>
      <c r="M109" s="182"/>
      <c r="N109" s="182"/>
      <c r="P109" s="126"/>
    </row>
    <row r="110" spans="1:17">
      <c r="A110" s="148"/>
      <c r="B110" s="182"/>
      <c r="C110" s="182"/>
      <c r="D110" s="182"/>
      <c r="E110" s="182"/>
      <c r="F110" s="182"/>
      <c r="G110" s="182"/>
      <c r="H110" s="182"/>
      <c r="I110" s="182"/>
      <c r="J110" s="182"/>
      <c r="K110" s="182"/>
      <c r="L110" s="182"/>
      <c r="M110" s="182"/>
      <c r="N110" s="182"/>
      <c r="P110" s="126"/>
    </row>
    <row r="111" spans="1:17">
      <c r="A111" s="148"/>
      <c r="B111" s="182"/>
      <c r="C111" s="182"/>
      <c r="D111" s="182"/>
      <c r="E111" s="182"/>
      <c r="F111" s="182"/>
      <c r="G111" s="182"/>
      <c r="H111" s="182"/>
      <c r="I111" s="182"/>
      <c r="J111" s="182"/>
      <c r="K111" s="182"/>
      <c r="L111" s="182"/>
      <c r="M111" s="182"/>
      <c r="N111" s="182"/>
      <c r="P111" s="126"/>
    </row>
    <row r="112" spans="1:17">
      <c r="A112" s="148"/>
      <c r="B112" s="182"/>
      <c r="C112" s="182"/>
      <c r="D112" s="182"/>
      <c r="E112" s="182"/>
      <c r="F112" s="182"/>
      <c r="G112" s="182"/>
      <c r="H112" s="182"/>
      <c r="I112" s="182"/>
      <c r="J112" s="182"/>
      <c r="K112" s="182"/>
      <c r="L112" s="182"/>
      <c r="M112" s="182"/>
      <c r="N112" s="182"/>
      <c r="P112" s="126"/>
    </row>
    <row r="113" spans="1:16">
      <c r="A113" s="148"/>
      <c r="B113" s="182"/>
      <c r="C113" s="182"/>
      <c r="D113" s="182"/>
      <c r="E113" s="182"/>
      <c r="F113" s="182"/>
      <c r="G113" s="182"/>
      <c r="H113" s="182"/>
      <c r="I113" s="182"/>
      <c r="J113" s="182"/>
      <c r="K113" s="182"/>
      <c r="L113" s="182"/>
      <c r="M113" s="182"/>
      <c r="N113" s="182"/>
      <c r="P113" s="126"/>
    </row>
    <row r="114" spans="1:16">
      <c r="A114" s="148"/>
      <c r="B114" s="182"/>
      <c r="C114" s="182"/>
      <c r="D114" s="182"/>
      <c r="E114" s="182"/>
      <c r="F114" s="182"/>
      <c r="G114" s="182"/>
      <c r="H114" s="182"/>
      <c r="I114" s="182"/>
      <c r="J114" s="182"/>
      <c r="K114" s="182"/>
      <c r="L114" s="182"/>
      <c r="M114" s="182"/>
      <c r="N114" s="182"/>
      <c r="P114" s="126"/>
    </row>
    <row r="115" spans="1:16">
      <c r="A115" s="148"/>
      <c r="B115" s="182"/>
      <c r="C115" s="182"/>
      <c r="D115" s="182"/>
      <c r="E115" s="182"/>
      <c r="F115" s="182"/>
      <c r="G115" s="182"/>
      <c r="H115" s="182"/>
      <c r="I115" s="182"/>
      <c r="J115" s="182"/>
      <c r="K115" s="182"/>
      <c r="L115" s="182"/>
      <c r="M115" s="182"/>
      <c r="N115" s="182"/>
      <c r="P115" s="126"/>
    </row>
    <row r="116" spans="1:16">
      <c r="A116" s="148"/>
      <c r="B116" s="182"/>
      <c r="C116" s="182"/>
      <c r="D116" s="182"/>
      <c r="E116" s="182"/>
      <c r="F116" s="182"/>
      <c r="G116" s="182"/>
      <c r="H116" s="182"/>
      <c r="I116" s="182"/>
      <c r="J116" s="182"/>
      <c r="K116" s="182"/>
      <c r="L116" s="182"/>
      <c r="M116" s="182"/>
      <c r="N116" s="182"/>
      <c r="P116" s="126"/>
    </row>
    <row r="117" spans="1:16">
      <c r="A117" s="148"/>
      <c r="B117" s="182"/>
      <c r="C117" s="182"/>
      <c r="D117" s="182"/>
      <c r="E117" s="182"/>
      <c r="F117" s="182"/>
      <c r="G117" s="182"/>
      <c r="H117" s="182"/>
      <c r="I117" s="182"/>
      <c r="J117" s="182"/>
      <c r="K117" s="182"/>
      <c r="L117" s="182"/>
      <c r="M117" s="182"/>
      <c r="N117" s="182"/>
      <c r="P117" s="126"/>
    </row>
    <row r="118" spans="1:16">
      <c r="A118" s="148"/>
      <c r="B118" s="182"/>
      <c r="C118" s="182"/>
      <c r="D118" s="182"/>
      <c r="E118" s="182"/>
      <c r="F118" s="182"/>
      <c r="G118" s="182"/>
      <c r="H118" s="182"/>
      <c r="I118" s="182"/>
      <c r="J118" s="182"/>
      <c r="K118" s="182"/>
      <c r="L118" s="182"/>
      <c r="M118" s="182"/>
      <c r="N118" s="182"/>
      <c r="P118" s="126"/>
    </row>
    <row r="119" spans="1:16">
      <c r="A119" s="148"/>
      <c r="B119" s="182"/>
      <c r="C119" s="182"/>
      <c r="D119" s="182"/>
      <c r="E119" s="182"/>
      <c r="F119" s="182"/>
      <c r="G119" s="182"/>
      <c r="H119" s="182"/>
      <c r="I119" s="182"/>
      <c r="J119" s="182"/>
      <c r="K119" s="182"/>
      <c r="L119" s="182"/>
      <c r="M119" s="182"/>
      <c r="N119" s="182"/>
      <c r="P119" s="126"/>
    </row>
    <row r="120" spans="1:16">
      <c r="A120" s="148"/>
      <c r="B120" s="182"/>
      <c r="C120" s="182"/>
      <c r="D120" s="182"/>
      <c r="E120" s="182"/>
      <c r="F120" s="182"/>
      <c r="G120" s="182"/>
      <c r="H120" s="182"/>
      <c r="I120" s="182"/>
      <c r="J120" s="182"/>
      <c r="K120" s="182"/>
      <c r="L120" s="182"/>
      <c r="M120" s="182"/>
      <c r="N120" s="182"/>
      <c r="P120" s="126"/>
    </row>
    <row r="121" spans="1:16">
      <c r="A121" s="148"/>
      <c r="B121" s="182"/>
      <c r="C121" s="182"/>
      <c r="D121" s="182"/>
      <c r="E121" s="182"/>
      <c r="F121" s="182"/>
      <c r="G121" s="182"/>
      <c r="H121" s="182"/>
      <c r="I121" s="182"/>
      <c r="J121" s="182"/>
      <c r="K121" s="182"/>
      <c r="L121" s="182"/>
      <c r="M121" s="182"/>
      <c r="N121" s="182"/>
      <c r="P121" s="126"/>
    </row>
    <row r="122" spans="1:16">
      <c r="A122" s="148"/>
      <c r="B122" s="182"/>
      <c r="C122" s="182"/>
      <c r="D122" s="182"/>
      <c r="E122" s="182"/>
      <c r="F122" s="182"/>
      <c r="G122" s="182"/>
      <c r="H122" s="182"/>
      <c r="I122" s="182"/>
      <c r="J122" s="182"/>
      <c r="K122" s="182"/>
      <c r="L122" s="182"/>
      <c r="M122" s="182"/>
      <c r="N122" s="182"/>
      <c r="P122" s="126"/>
    </row>
    <row r="123" spans="1:16">
      <c r="A123" s="148"/>
      <c r="B123" s="182"/>
      <c r="C123" s="182"/>
      <c r="D123" s="182"/>
      <c r="E123" s="182"/>
      <c r="F123" s="182"/>
      <c r="G123" s="182"/>
      <c r="H123" s="182"/>
      <c r="I123" s="182"/>
      <c r="J123" s="182"/>
      <c r="K123" s="182"/>
      <c r="L123" s="182"/>
      <c r="M123" s="182"/>
      <c r="N123" s="182"/>
      <c r="P123" s="126"/>
    </row>
    <row r="124" spans="1:16">
      <c r="A124" s="148"/>
      <c r="B124" s="182"/>
      <c r="C124" s="182"/>
      <c r="D124" s="182"/>
      <c r="E124" s="182"/>
      <c r="F124" s="182"/>
      <c r="G124" s="182"/>
      <c r="H124" s="182"/>
      <c r="I124" s="182"/>
      <c r="J124" s="182"/>
      <c r="K124" s="182"/>
      <c r="L124" s="182"/>
      <c r="M124" s="182"/>
      <c r="N124" s="182"/>
      <c r="P124" s="126"/>
    </row>
    <row r="125" spans="1:16">
      <c r="A125" s="148"/>
      <c r="B125" s="182"/>
      <c r="C125" s="182"/>
      <c r="D125" s="182"/>
      <c r="E125" s="182"/>
      <c r="F125" s="182"/>
      <c r="G125" s="182"/>
      <c r="H125" s="182"/>
      <c r="I125" s="182"/>
      <c r="J125" s="182"/>
      <c r="K125" s="182"/>
      <c r="L125" s="182"/>
      <c r="M125" s="182"/>
      <c r="N125" s="182"/>
      <c r="P125" s="126"/>
    </row>
    <row r="126" spans="1:16">
      <c r="A126" s="148"/>
      <c r="B126" s="182"/>
      <c r="C126" s="182"/>
      <c r="D126" s="182"/>
      <c r="E126" s="182"/>
      <c r="F126" s="182"/>
      <c r="G126" s="182"/>
      <c r="H126" s="182"/>
      <c r="I126" s="182"/>
      <c r="J126" s="182"/>
      <c r="K126" s="182"/>
      <c r="L126" s="182"/>
      <c r="M126" s="182"/>
      <c r="N126" s="182"/>
      <c r="P126" s="126"/>
    </row>
    <row r="127" spans="1:16">
      <c r="A127" s="148"/>
      <c r="B127" s="182"/>
      <c r="C127" s="182"/>
      <c r="D127" s="182"/>
      <c r="E127" s="182"/>
      <c r="F127" s="182"/>
      <c r="G127" s="182"/>
      <c r="H127" s="182"/>
      <c r="I127" s="182"/>
      <c r="J127" s="182"/>
      <c r="K127" s="182"/>
      <c r="L127" s="182"/>
      <c r="M127" s="182"/>
      <c r="N127" s="182"/>
      <c r="P127" s="126"/>
    </row>
    <row r="128" spans="1:16">
      <c r="A128" s="148"/>
      <c r="B128" s="182"/>
      <c r="C128" s="182"/>
      <c r="D128" s="182"/>
      <c r="E128" s="182"/>
      <c r="F128" s="182"/>
      <c r="G128" s="182"/>
      <c r="H128" s="182"/>
      <c r="I128" s="182"/>
      <c r="J128" s="182"/>
      <c r="K128" s="182"/>
      <c r="L128" s="182"/>
      <c r="M128" s="182"/>
      <c r="N128" s="182"/>
      <c r="P128" s="126"/>
    </row>
    <row r="129" spans="1:16">
      <c r="A129" s="148"/>
      <c r="B129" s="182"/>
      <c r="C129" s="182"/>
      <c r="D129" s="182"/>
      <c r="E129" s="182"/>
      <c r="F129" s="182"/>
      <c r="G129" s="182"/>
      <c r="H129" s="182"/>
      <c r="I129" s="182"/>
      <c r="J129" s="182"/>
      <c r="K129" s="182"/>
      <c r="L129" s="182"/>
      <c r="M129" s="182"/>
      <c r="N129" s="182"/>
      <c r="P129" s="126"/>
    </row>
    <row r="130" spans="1:16">
      <c r="A130" s="148"/>
      <c r="B130" s="182"/>
      <c r="C130" s="182"/>
      <c r="D130" s="182"/>
      <c r="E130" s="182"/>
      <c r="F130" s="182"/>
      <c r="G130" s="182"/>
      <c r="H130" s="182"/>
      <c r="I130" s="182"/>
      <c r="J130" s="182"/>
      <c r="K130" s="182"/>
      <c r="L130" s="182"/>
      <c r="M130" s="182"/>
      <c r="N130" s="182"/>
      <c r="P130" s="126"/>
    </row>
    <row r="131" spans="1:16">
      <c r="A131" s="148"/>
      <c r="B131" s="182"/>
      <c r="C131" s="182"/>
      <c r="D131" s="182"/>
      <c r="E131" s="182"/>
      <c r="F131" s="182"/>
      <c r="G131" s="182"/>
      <c r="H131" s="182"/>
      <c r="I131" s="182"/>
      <c r="J131" s="182"/>
      <c r="K131" s="182"/>
      <c r="L131" s="182"/>
      <c r="M131" s="182"/>
      <c r="N131" s="182"/>
      <c r="P131" s="126"/>
    </row>
    <row r="132" spans="1:16">
      <c r="A132" s="148"/>
      <c r="B132" s="182"/>
      <c r="C132" s="182"/>
      <c r="D132" s="182"/>
      <c r="E132" s="182"/>
      <c r="F132" s="182"/>
      <c r="G132" s="182"/>
      <c r="H132" s="182"/>
      <c r="I132" s="182"/>
      <c r="J132" s="182"/>
      <c r="K132" s="182"/>
      <c r="L132" s="182"/>
      <c r="M132" s="182"/>
      <c r="N132" s="182"/>
      <c r="P132" s="126"/>
    </row>
    <row r="133" spans="1:16">
      <c r="A133" s="148"/>
      <c r="B133" s="182"/>
      <c r="C133" s="182"/>
      <c r="D133" s="182"/>
      <c r="E133" s="182"/>
      <c r="F133" s="182"/>
      <c r="G133" s="182"/>
      <c r="H133" s="182"/>
      <c r="I133" s="182"/>
      <c r="J133" s="182"/>
      <c r="K133" s="182"/>
      <c r="L133" s="182"/>
      <c r="M133" s="182"/>
      <c r="N133" s="182"/>
      <c r="P133" s="126"/>
    </row>
    <row r="134" spans="1:16">
      <c r="A134" s="148"/>
      <c r="B134" s="182"/>
      <c r="C134" s="182"/>
      <c r="D134" s="182"/>
      <c r="E134" s="182"/>
      <c r="F134" s="182"/>
      <c r="G134" s="182"/>
      <c r="H134" s="182"/>
      <c r="I134" s="182"/>
      <c r="J134" s="182"/>
      <c r="K134" s="182"/>
      <c r="L134" s="182"/>
      <c r="M134" s="182"/>
      <c r="N134" s="182"/>
      <c r="P134" s="126"/>
    </row>
    <row r="135" spans="1:16">
      <c r="A135" s="148"/>
      <c r="B135" s="182"/>
      <c r="C135" s="182"/>
      <c r="D135" s="182"/>
      <c r="E135" s="182"/>
      <c r="F135" s="182"/>
      <c r="G135" s="182"/>
      <c r="H135" s="182"/>
      <c r="I135" s="182"/>
      <c r="J135" s="182"/>
      <c r="K135" s="182"/>
      <c r="L135" s="182"/>
      <c r="M135" s="182"/>
      <c r="N135" s="182"/>
      <c r="P135" s="126"/>
    </row>
    <row r="136" spans="1:16">
      <c r="A136" s="148"/>
      <c r="B136" s="182"/>
      <c r="C136" s="182"/>
      <c r="D136" s="182"/>
      <c r="E136" s="182"/>
      <c r="F136" s="182"/>
      <c r="G136" s="182"/>
      <c r="H136" s="182"/>
      <c r="I136" s="182"/>
      <c r="J136" s="182"/>
      <c r="K136" s="182"/>
      <c r="L136" s="182"/>
      <c r="M136" s="182"/>
      <c r="N136" s="182"/>
      <c r="P136" s="126"/>
    </row>
    <row r="137" spans="1:16">
      <c r="A137" s="148"/>
      <c r="B137" s="182"/>
      <c r="C137" s="182"/>
      <c r="D137" s="182"/>
      <c r="E137" s="182"/>
      <c r="F137" s="182"/>
      <c r="G137" s="182"/>
      <c r="H137" s="182"/>
      <c r="I137" s="182"/>
      <c r="J137" s="182"/>
      <c r="K137" s="182"/>
      <c r="L137" s="182"/>
      <c r="M137" s="182"/>
      <c r="N137" s="182"/>
      <c r="P137" s="126"/>
    </row>
    <row r="138" spans="1:16">
      <c r="A138" s="148"/>
      <c r="B138" s="182"/>
      <c r="C138" s="182"/>
      <c r="D138" s="182"/>
      <c r="E138" s="182"/>
      <c r="F138" s="182"/>
      <c r="G138" s="182"/>
      <c r="H138" s="182"/>
      <c r="I138" s="182"/>
      <c r="J138" s="182"/>
      <c r="K138" s="182"/>
      <c r="L138" s="182"/>
      <c r="M138" s="182"/>
      <c r="N138" s="182"/>
      <c r="P138" s="126"/>
    </row>
    <row r="139" spans="1:16">
      <c r="A139" s="148"/>
      <c r="B139" s="182"/>
      <c r="C139" s="182"/>
      <c r="D139" s="182"/>
      <c r="E139" s="182"/>
      <c r="F139" s="182"/>
      <c r="G139" s="182"/>
      <c r="H139" s="182"/>
      <c r="I139" s="182"/>
      <c r="J139" s="182"/>
      <c r="K139" s="182"/>
      <c r="L139" s="182"/>
      <c r="M139" s="182"/>
      <c r="N139" s="182"/>
      <c r="P139" s="126"/>
    </row>
    <row r="140" spans="1:16">
      <c r="A140" s="148"/>
      <c r="B140" s="182"/>
      <c r="C140" s="182"/>
      <c r="D140" s="182"/>
      <c r="E140" s="182"/>
      <c r="F140" s="182"/>
      <c r="G140" s="182"/>
      <c r="H140" s="182"/>
      <c r="I140" s="182"/>
      <c r="J140" s="182"/>
      <c r="K140" s="182"/>
      <c r="L140" s="182"/>
      <c r="M140" s="182"/>
      <c r="N140" s="182"/>
      <c r="P140" s="126"/>
    </row>
    <row r="141" spans="1:16">
      <c r="A141" s="148"/>
      <c r="B141" s="182"/>
      <c r="C141" s="182"/>
      <c r="D141" s="182"/>
      <c r="E141" s="182"/>
      <c r="F141" s="182"/>
      <c r="G141" s="182"/>
      <c r="H141" s="182"/>
      <c r="I141" s="182"/>
      <c r="J141" s="182"/>
      <c r="K141" s="182"/>
      <c r="L141" s="182"/>
      <c r="M141" s="182"/>
      <c r="N141" s="182"/>
      <c r="P141" s="126"/>
    </row>
    <row r="142" spans="1:16">
      <c r="A142" s="148"/>
      <c r="B142" s="182"/>
      <c r="C142" s="182"/>
      <c r="D142" s="182"/>
      <c r="E142" s="182"/>
      <c r="F142" s="182"/>
      <c r="G142" s="182"/>
      <c r="H142" s="182"/>
      <c r="I142" s="182"/>
      <c r="J142" s="182"/>
      <c r="K142" s="182"/>
      <c r="L142" s="182"/>
      <c r="M142" s="182"/>
      <c r="N142" s="182"/>
      <c r="P142" s="126"/>
    </row>
    <row r="143" spans="1:16">
      <c r="A143" s="148"/>
      <c r="B143" s="182"/>
      <c r="C143" s="182"/>
      <c r="D143" s="182"/>
      <c r="E143" s="182"/>
      <c r="F143" s="182"/>
      <c r="G143" s="182"/>
      <c r="H143" s="182"/>
      <c r="I143" s="182"/>
      <c r="J143" s="182"/>
      <c r="K143" s="182"/>
      <c r="L143" s="182"/>
      <c r="M143" s="182"/>
      <c r="N143" s="182"/>
      <c r="P143" s="126"/>
    </row>
    <row r="144" spans="1:16">
      <c r="A144" s="148"/>
      <c r="B144" s="182"/>
      <c r="C144" s="182"/>
      <c r="D144" s="182"/>
      <c r="E144" s="182"/>
      <c r="F144" s="182"/>
      <c r="G144" s="182"/>
      <c r="H144" s="182"/>
      <c r="I144" s="182"/>
      <c r="J144" s="182"/>
      <c r="K144" s="182"/>
      <c r="L144" s="182"/>
      <c r="M144" s="182"/>
      <c r="N144" s="182"/>
      <c r="P144" s="126"/>
    </row>
    <row r="145" spans="1:16">
      <c r="A145" s="148"/>
      <c r="B145" s="182"/>
      <c r="C145" s="182"/>
      <c r="D145" s="182"/>
      <c r="E145" s="182"/>
      <c r="F145" s="182"/>
      <c r="G145" s="182"/>
      <c r="H145" s="182"/>
      <c r="I145" s="182"/>
      <c r="J145" s="182"/>
      <c r="K145" s="182"/>
      <c r="L145" s="182"/>
      <c r="M145" s="182"/>
      <c r="N145" s="182"/>
      <c r="P145" s="126"/>
    </row>
    <row r="146" spans="1:16">
      <c r="A146" s="148"/>
      <c r="B146" s="182"/>
      <c r="C146" s="182"/>
      <c r="D146" s="182"/>
      <c r="E146" s="182"/>
      <c r="F146" s="182"/>
      <c r="G146" s="182"/>
      <c r="H146" s="182"/>
      <c r="I146" s="182"/>
      <c r="J146" s="182"/>
      <c r="K146" s="182"/>
      <c r="L146" s="182"/>
      <c r="M146" s="182"/>
      <c r="N146" s="182"/>
      <c r="P146" s="126"/>
    </row>
    <row r="147" spans="1:16">
      <c r="A147" s="148"/>
      <c r="B147" s="182"/>
      <c r="C147" s="182"/>
      <c r="D147" s="182"/>
      <c r="E147" s="182"/>
      <c r="F147" s="182"/>
      <c r="G147" s="182"/>
      <c r="H147" s="182"/>
      <c r="I147" s="182"/>
      <c r="J147" s="182"/>
      <c r="K147" s="182"/>
      <c r="L147" s="182"/>
      <c r="M147" s="182"/>
      <c r="N147" s="182"/>
      <c r="P147" s="126"/>
    </row>
    <row r="148" spans="1:16">
      <c r="A148" s="148"/>
      <c r="B148" s="182"/>
      <c r="C148" s="182"/>
      <c r="D148" s="182"/>
      <c r="E148" s="182"/>
      <c r="F148" s="182"/>
      <c r="G148" s="182"/>
      <c r="H148" s="182"/>
      <c r="I148" s="182"/>
      <c r="J148" s="182"/>
      <c r="K148" s="182"/>
      <c r="L148" s="182"/>
      <c r="M148" s="182"/>
      <c r="N148" s="182"/>
      <c r="P148" s="126"/>
    </row>
    <row r="149" spans="1:16">
      <c r="A149" s="148"/>
      <c r="B149" s="182"/>
      <c r="C149" s="182"/>
      <c r="D149" s="182"/>
      <c r="E149" s="182"/>
      <c r="F149" s="182"/>
      <c r="G149" s="182"/>
      <c r="H149" s="182"/>
      <c r="I149" s="182"/>
      <c r="J149" s="182"/>
      <c r="K149" s="182"/>
      <c r="L149" s="182"/>
      <c r="M149" s="182"/>
      <c r="N149" s="182"/>
      <c r="P149" s="126"/>
    </row>
    <row r="150" spans="1:16">
      <c r="A150" s="148"/>
      <c r="B150" s="182"/>
      <c r="C150" s="182"/>
      <c r="D150" s="182"/>
      <c r="E150" s="182"/>
      <c r="F150" s="182"/>
      <c r="G150" s="182"/>
      <c r="H150" s="182"/>
      <c r="I150" s="182"/>
      <c r="J150" s="182"/>
      <c r="K150" s="182"/>
      <c r="L150" s="182"/>
      <c r="M150" s="182"/>
      <c r="N150" s="182"/>
      <c r="P150" s="126"/>
    </row>
    <row r="151" spans="1:16">
      <c r="A151" s="148"/>
      <c r="B151" s="182"/>
      <c r="C151" s="182"/>
      <c r="D151" s="182"/>
      <c r="E151" s="182"/>
      <c r="F151" s="182"/>
      <c r="G151" s="182"/>
      <c r="H151" s="182"/>
      <c r="I151" s="182"/>
      <c r="J151" s="182"/>
      <c r="K151" s="182"/>
      <c r="L151" s="182"/>
      <c r="M151" s="182"/>
      <c r="N151" s="182"/>
      <c r="P151" s="126"/>
    </row>
    <row r="152" spans="1:16">
      <c r="A152" s="148"/>
      <c r="B152" s="182"/>
      <c r="C152" s="182"/>
      <c r="D152" s="182"/>
      <c r="E152" s="182"/>
      <c r="F152" s="182"/>
      <c r="G152" s="182"/>
      <c r="H152" s="182"/>
      <c r="I152" s="182"/>
      <c r="J152" s="182"/>
      <c r="K152" s="182"/>
      <c r="L152" s="182"/>
      <c r="M152" s="182"/>
      <c r="N152" s="182"/>
      <c r="P152" s="126"/>
    </row>
    <row r="153" spans="1:16">
      <c r="A153" s="148"/>
      <c r="B153" s="182"/>
      <c r="C153" s="182"/>
      <c r="D153" s="182"/>
      <c r="E153" s="182"/>
      <c r="F153" s="182"/>
      <c r="G153" s="182"/>
      <c r="H153" s="182"/>
      <c r="I153" s="182"/>
      <c r="J153" s="182"/>
      <c r="K153" s="182"/>
      <c r="L153" s="182"/>
      <c r="M153" s="182"/>
      <c r="N153" s="182"/>
      <c r="P153" s="126"/>
    </row>
    <row r="154" spans="1:16">
      <c r="A154" s="148"/>
      <c r="B154" s="182"/>
      <c r="C154" s="182"/>
      <c r="D154" s="182"/>
      <c r="E154" s="182"/>
      <c r="F154" s="182"/>
      <c r="G154" s="182"/>
      <c r="H154" s="182"/>
      <c r="I154" s="182"/>
      <c r="J154" s="182"/>
      <c r="K154" s="182"/>
      <c r="L154" s="182"/>
      <c r="M154" s="182"/>
      <c r="N154" s="182"/>
      <c r="P154" s="126"/>
    </row>
    <row r="155" spans="1:16">
      <c r="A155" s="148"/>
      <c r="B155" s="182"/>
      <c r="C155" s="182"/>
      <c r="D155" s="182"/>
      <c r="E155" s="182"/>
      <c r="F155" s="182"/>
      <c r="G155" s="182"/>
      <c r="H155" s="182"/>
      <c r="I155" s="182"/>
      <c r="J155" s="182"/>
      <c r="K155" s="182"/>
      <c r="L155" s="182"/>
      <c r="M155" s="182"/>
      <c r="N155" s="182"/>
      <c r="P155" s="126"/>
    </row>
    <row r="156" spans="1:16">
      <c r="A156" s="148"/>
      <c r="B156" s="182"/>
      <c r="C156" s="182"/>
      <c r="D156" s="182"/>
      <c r="E156" s="182"/>
      <c r="F156" s="182"/>
      <c r="G156" s="182"/>
      <c r="H156" s="182"/>
      <c r="I156" s="182"/>
      <c r="J156" s="182"/>
      <c r="K156" s="182"/>
      <c r="L156" s="182"/>
      <c r="M156" s="182"/>
      <c r="N156" s="182"/>
      <c r="P156" s="126"/>
    </row>
    <row r="157" spans="1:16">
      <c r="A157" s="148"/>
      <c r="B157" s="182"/>
      <c r="C157" s="182"/>
      <c r="D157" s="182"/>
      <c r="E157" s="182"/>
      <c r="F157" s="182"/>
      <c r="G157" s="182"/>
      <c r="H157" s="182"/>
      <c r="I157" s="182"/>
      <c r="J157" s="182"/>
      <c r="K157" s="182"/>
      <c r="L157" s="182"/>
      <c r="M157" s="182"/>
      <c r="N157" s="182"/>
      <c r="P157" s="126"/>
    </row>
    <row r="158" spans="1:16">
      <c r="A158" s="148"/>
      <c r="B158" s="182"/>
      <c r="C158" s="182"/>
      <c r="D158" s="182"/>
      <c r="E158" s="182"/>
      <c r="F158" s="182"/>
      <c r="G158" s="182"/>
      <c r="H158" s="182"/>
      <c r="I158" s="182"/>
      <c r="J158" s="182"/>
      <c r="K158" s="182"/>
      <c r="L158" s="182"/>
      <c r="M158" s="182"/>
      <c r="N158" s="182"/>
      <c r="P158" s="126"/>
    </row>
    <row r="159" spans="1:16">
      <c r="A159" s="148"/>
      <c r="B159" s="182"/>
      <c r="C159" s="182"/>
      <c r="D159" s="182"/>
      <c r="E159" s="182"/>
      <c r="F159" s="182"/>
      <c r="G159" s="182"/>
      <c r="H159" s="182"/>
      <c r="I159" s="182"/>
      <c r="J159" s="182"/>
      <c r="K159" s="182"/>
      <c r="L159" s="182"/>
      <c r="M159" s="182"/>
      <c r="N159" s="182"/>
      <c r="P159" s="126"/>
    </row>
    <row r="160" spans="1:16">
      <c r="A160" s="148"/>
      <c r="B160" s="182"/>
      <c r="C160" s="182"/>
      <c r="D160" s="182"/>
      <c r="E160" s="182"/>
      <c r="F160" s="182"/>
      <c r="G160" s="182"/>
      <c r="H160" s="182"/>
      <c r="I160" s="182"/>
      <c r="J160" s="182"/>
      <c r="K160" s="182"/>
      <c r="L160" s="182"/>
      <c r="M160" s="182"/>
      <c r="N160" s="182"/>
      <c r="P160" s="126"/>
    </row>
    <row r="161" spans="1:14">
      <c r="A161" s="148"/>
      <c r="B161" s="182"/>
      <c r="C161" s="182"/>
      <c r="D161" s="182"/>
      <c r="E161" s="182"/>
      <c r="F161" s="182"/>
      <c r="G161" s="182"/>
      <c r="H161" s="182"/>
      <c r="I161" s="182"/>
      <c r="J161" s="182"/>
      <c r="K161" s="182"/>
      <c r="L161" s="182"/>
      <c r="M161" s="182"/>
      <c r="N161" s="182"/>
    </row>
    <row r="162" spans="1:14">
      <c r="A162" s="148"/>
      <c r="B162" s="182"/>
      <c r="C162" s="182"/>
      <c r="D162" s="182"/>
      <c r="E162" s="182"/>
      <c r="F162" s="182"/>
      <c r="G162" s="182"/>
      <c r="H162" s="182"/>
      <c r="I162" s="182"/>
      <c r="J162" s="182"/>
      <c r="K162" s="182"/>
      <c r="L162" s="182"/>
      <c r="M162" s="182"/>
      <c r="N162" s="182"/>
    </row>
    <row r="163" spans="1:14">
      <c r="A163" s="148"/>
      <c r="B163" s="182"/>
      <c r="C163" s="182"/>
      <c r="D163" s="182"/>
      <c r="E163" s="182"/>
      <c r="F163" s="182"/>
      <c r="G163" s="182"/>
      <c r="H163" s="182"/>
      <c r="I163" s="182"/>
      <c r="J163" s="182"/>
      <c r="K163" s="182"/>
      <c r="L163" s="182"/>
      <c r="M163" s="182"/>
      <c r="N163" s="182"/>
    </row>
    <row r="164" spans="1:14">
      <c r="A164" s="148"/>
      <c r="B164" s="182"/>
      <c r="C164" s="182"/>
      <c r="D164" s="182"/>
      <c r="E164" s="182"/>
      <c r="F164" s="182"/>
      <c r="G164" s="182"/>
      <c r="H164" s="182"/>
      <c r="I164" s="182"/>
      <c r="J164" s="182"/>
      <c r="K164" s="182"/>
      <c r="L164" s="182"/>
      <c r="M164" s="182"/>
      <c r="N164" s="182"/>
    </row>
    <row r="165" spans="1:14">
      <c r="A165" s="148"/>
      <c r="B165" s="182"/>
      <c r="C165" s="182"/>
      <c r="D165" s="182"/>
      <c r="E165" s="182"/>
      <c r="F165" s="182"/>
      <c r="G165" s="182"/>
      <c r="H165" s="182"/>
      <c r="I165" s="182"/>
      <c r="J165" s="182"/>
      <c r="K165" s="182"/>
      <c r="L165" s="182"/>
      <c r="M165" s="182"/>
      <c r="N165" s="182"/>
    </row>
    <row r="166" spans="1:14">
      <c r="A166" s="148"/>
      <c r="B166" s="182"/>
      <c r="C166" s="182"/>
      <c r="D166" s="182"/>
      <c r="E166" s="182"/>
      <c r="F166" s="182"/>
      <c r="G166" s="182"/>
      <c r="H166" s="182"/>
      <c r="I166" s="182"/>
      <c r="J166" s="182"/>
      <c r="K166" s="182"/>
      <c r="L166" s="182"/>
      <c r="M166" s="182"/>
      <c r="N166" s="182"/>
    </row>
    <row r="167" spans="1:14">
      <c r="A167" s="148"/>
      <c r="B167" s="182"/>
      <c r="C167" s="182"/>
      <c r="D167" s="182"/>
      <c r="E167" s="182"/>
      <c r="F167" s="182"/>
      <c r="G167" s="182"/>
      <c r="H167" s="182"/>
      <c r="I167" s="182"/>
      <c r="J167" s="182"/>
      <c r="K167" s="182"/>
      <c r="L167" s="182"/>
      <c r="M167" s="182"/>
      <c r="N167" s="182"/>
    </row>
    <row r="168" spans="1:14">
      <c r="A168" s="148"/>
      <c r="B168" s="182"/>
      <c r="C168" s="182"/>
      <c r="D168" s="182"/>
      <c r="E168" s="182"/>
      <c r="F168" s="182"/>
      <c r="G168" s="182"/>
      <c r="H168" s="182"/>
      <c r="I168" s="182"/>
      <c r="J168" s="182"/>
      <c r="K168" s="182"/>
      <c r="L168" s="182"/>
      <c r="M168" s="182"/>
      <c r="N168" s="182"/>
    </row>
  </sheetData>
  <mergeCells count="1">
    <mergeCell ref="A50:K50"/>
  </mergeCells>
  <phoneticPr fontId="25" type="noConversion"/>
  <pageMargins left="0.7" right="0.7" top="0.75" bottom="0.75" header="0.3" footer="0.3"/>
  <pageSetup scale="39"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0.249977111117893"/>
    <pageSetUpPr fitToPage="1"/>
  </sheetPr>
  <dimension ref="A1:AX167"/>
  <sheetViews>
    <sheetView showGridLines="0" view="pageBreakPreview" zoomScale="80" zoomScaleNormal="80" zoomScaleSheetLayoutView="80" workbookViewId="0">
      <pane xSplit="1" ySplit="3" topLeftCell="G4" activePane="bottomRight" state="frozen"/>
      <selection activeCell="A160" sqref="A160"/>
      <selection pane="topRight" activeCell="A160" sqref="A160"/>
      <selection pane="bottomLeft" activeCell="A160" sqref="A160"/>
      <selection pane="bottomRight"/>
    </sheetView>
  </sheetViews>
  <sheetFormatPr defaultColWidth="8.81640625" defaultRowHeight="13"/>
  <cols>
    <col min="1" max="1" width="57.54296875" style="122" customWidth="1"/>
    <col min="2" max="6" width="10.453125" style="122" hidden="1" customWidth="1"/>
    <col min="7" max="19" width="10.453125" style="122" customWidth="1"/>
    <col min="20" max="20" width="10.1796875" style="122" customWidth="1"/>
    <col min="21" max="21" width="10.26953125" style="122" customWidth="1"/>
    <col min="22" max="16384" width="8.81640625" style="122"/>
  </cols>
  <sheetData>
    <row r="1" spans="1:50" s="156" customFormat="1">
      <c r="A1" s="155" t="s">
        <v>272</v>
      </c>
      <c r="B1" s="130"/>
      <c r="C1" s="130"/>
      <c r="D1" s="130"/>
      <c r="E1" s="130"/>
      <c r="F1" s="130"/>
      <c r="G1" s="130"/>
      <c r="H1" s="130"/>
      <c r="I1" s="130"/>
      <c r="J1" s="130"/>
      <c r="K1" s="130"/>
      <c r="L1" s="130"/>
      <c r="M1" s="130"/>
      <c r="N1" s="130"/>
      <c r="O1" s="130"/>
      <c r="P1" s="130"/>
      <c r="Q1" s="130"/>
      <c r="R1" s="130"/>
      <c r="S1" s="130"/>
    </row>
    <row r="2" spans="1:50" s="156" customFormat="1" ht="13.5" thickBot="1">
      <c r="A2" s="157" t="s">
        <v>268</v>
      </c>
      <c r="B2" s="155"/>
      <c r="C2" s="157"/>
      <c r="D2" s="157"/>
      <c r="E2" s="157"/>
      <c r="F2" s="155"/>
      <c r="G2" s="157"/>
      <c r="H2" s="157"/>
      <c r="I2" s="155"/>
      <c r="J2" s="157"/>
      <c r="K2" s="155"/>
      <c r="L2" s="155"/>
      <c r="M2" s="157"/>
      <c r="N2" s="155"/>
      <c r="O2" s="157"/>
      <c r="P2" s="155"/>
      <c r="Q2" s="157"/>
      <c r="R2" s="155"/>
      <c r="S2" s="157"/>
    </row>
    <row r="3" spans="1:50" s="156" customFormat="1" ht="14" thickTop="1" thickBot="1">
      <c r="A3" s="161" t="s">
        <v>230</v>
      </c>
      <c r="B3" s="160" t="s">
        <v>286</v>
      </c>
      <c r="C3" s="161" t="s">
        <v>101</v>
      </c>
      <c r="D3" s="161" t="s">
        <v>103</v>
      </c>
      <c r="E3" s="161" t="s">
        <v>104</v>
      </c>
      <c r="F3" s="161" t="s">
        <v>186</v>
      </c>
      <c r="G3" s="161" t="s">
        <v>313</v>
      </c>
      <c r="H3" s="161" t="s">
        <v>337</v>
      </c>
      <c r="I3" s="161" t="s">
        <v>342</v>
      </c>
      <c r="J3" s="161" t="s">
        <v>358</v>
      </c>
      <c r="K3" s="161" t="s">
        <v>363</v>
      </c>
      <c r="L3" s="161" t="s">
        <v>391</v>
      </c>
      <c r="M3" s="161" t="s">
        <v>427</v>
      </c>
      <c r="N3" s="161" t="s">
        <v>429</v>
      </c>
      <c r="O3" s="161" t="s">
        <v>457</v>
      </c>
      <c r="P3" s="161" t="s">
        <v>460</v>
      </c>
      <c r="Q3" s="161" t="s">
        <v>477</v>
      </c>
      <c r="R3" s="161" t="s">
        <v>480</v>
      </c>
      <c r="S3" s="161" t="s">
        <v>483</v>
      </c>
      <c r="T3" s="161" t="str">
        <f>'1 FO Q'!O3</f>
        <v>Q2 2022</v>
      </c>
      <c r="U3" s="161" t="str">
        <f>'1 FO Q'!P3</f>
        <v>Q3 2022</v>
      </c>
    </row>
    <row r="4" spans="1:50" ht="13.5" thickTop="1">
      <c r="A4" s="174" t="s">
        <v>378</v>
      </c>
      <c r="B4" s="176" t="s">
        <v>298</v>
      </c>
      <c r="C4" s="176">
        <v>216.09899999999979</v>
      </c>
      <c r="D4" s="176">
        <v>328.74599999999998</v>
      </c>
      <c r="E4" s="176">
        <v>270.12400000000002</v>
      </c>
      <c r="F4" s="176">
        <v>477.34899999999993</v>
      </c>
      <c r="G4" s="176">
        <v>167</v>
      </c>
      <c r="H4" s="176">
        <v>348</v>
      </c>
      <c r="I4" s="176">
        <v>233</v>
      </c>
      <c r="J4" s="176">
        <v>-159</v>
      </c>
      <c r="K4" s="176">
        <v>157</v>
      </c>
      <c r="L4" s="176">
        <v>2515</v>
      </c>
      <c r="M4" s="176">
        <v>187</v>
      </c>
      <c r="N4" s="176">
        <v>-633</v>
      </c>
      <c r="O4" s="176">
        <v>145</v>
      </c>
      <c r="P4" s="176">
        <v>92</v>
      </c>
      <c r="Q4" s="176">
        <f>91-36</f>
        <v>55</v>
      </c>
      <c r="R4" s="176">
        <v>32</v>
      </c>
      <c r="S4" s="176">
        <v>483</v>
      </c>
      <c r="T4" s="176">
        <v>175</v>
      </c>
      <c r="U4" s="176">
        <v>-86</v>
      </c>
      <c r="V4" s="148"/>
      <c r="W4" s="148"/>
      <c r="X4" s="148"/>
      <c r="Y4" s="148"/>
      <c r="Z4" s="148"/>
    </row>
    <row r="5" spans="1:50">
      <c r="A5" s="174" t="s">
        <v>439</v>
      </c>
      <c r="B5" s="176"/>
      <c r="C5" s="176"/>
      <c r="D5" s="176"/>
      <c r="E5" s="176"/>
      <c r="F5" s="176"/>
      <c r="G5" s="176"/>
      <c r="H5" s="176"/>
      <c r="I5" s="176"/>
      <c r="J5" s="176"/>
      <c r="K5" s="176"/>
      <c r="L5" s="176"/>
      <c r="M5" s="176"/>
      <c r="N5" s="176">
        <v>1200</v>
      </c>
      <c r="O5" s="176">
        <v>250</v>
      </c>
      <c r="P5" s="176">
        <v>0</v>
      </c>
      <c r="Q5" s="176">
        <v>125</v>
      </c>
      <c r="R5" s="176">
        <v>125</v>
      </c>
      <c r="S5" s="176">
        <v>0</v>
      </c>
      <c r="T5" s="176">
        <v>0</v>
      </c>
      <c r="U5" s="176">
        <v>100</v>
      </c>
      <c r="V5" s="148"/>
      <c r="W5" s="148"/>
      <c r="X5" s="148"/>
      <c r="Y5" s="148"/>
      <c r="Z5" s="148"/>
    </row>
    <row r="6" spans="1:50">
      <c r="A6" s="174" t="s">
        <v>520</v>
      </c>
      <c r="B6" s="176" t="s">
        <v>298</v>
      </c>
      <c r="C6" s="176">
        <v>43.15</v>
      </c>
      <c r="D6" s="176">
        <v>48.681000000000004</v>
      </c>
      <c r="E6" s="176">
        <v>57.448999999999998</v>
      </c>
      <c r="F6" s="176">
        <v>59.186000000000007</v>
      </c>
      <c r="G6" s="176">
        <v>80</v>
      </c>
      <c r="H6" s="176">
        <v>82</v>
      </c>
      <c r="I6" s="176">
        <v>84</v>
      </c>
      <c r="J6" s="176">
        <v>629</v>
      </c>
      <c r="K6" s="176">
        <v>79.988</v>
      </c>
      <c r="L6" s="176">
        <v>79</v>
      </c>
      <c r="M6" s="176">
        <v>76.86099999999999</v>
      </c>
      <c r="N6" s="176">
        <v>966</v>
      </c>
      <c r="O6" s="176">
        <v>76.2</v>
      </c>
      <c r="P6" s="176">
        <v>77</v>
      </c>
      <c r="Q6" s="176">
        <v>77</v>
      </c>
      <c r="R6" s="176">
        <v>96</v>
      </c>
      <c r="S6" s="176">
        <v>63</v>
      </c>
      <c r="T6" s="176">
        <v>66</v>
      </c>
      <c r="U6" s="176">
        <v>67</v>
      </c>
      <c r="V6" s="148"/>
      <c r="W6" s="148"/>
      <c r="X6" s="148"/>
      <c r="Y6" s="148"/>
      <c r="Z6" s="148"/>
    </row>
    <row r="7" spans="1:50">
      <c r="A7" s="174" t="s">
        <v>125</v>
      </c>
      <c r="B7" s="176" t="s">
        <v>298</v>
      </c>
      <c r="C7" s="176">
        <v>32.908999999999999</v>
      </c>
      <c r="D7" s="176">
        <v>-26.009</v>
      </c>
      <c r="E7" s="176">
        <v>-26.069999999999986</v>
      </c>
      <c r="F7" s="176">
        <v>14.169999999999987</v>
      </c>
      <c r="G7" s="176">
        <v>-2</v>
      </c>
      <c r="H7" s="176">
        <v>-39</v>
      </c>
      <c r="I7" s="176">
        <v>0</v>
      </c>
      <c r="J7" s="176">
        <v>-29</v>
      </c>
      <c r="K7" s="176">
        <v>10.478000000000009</v>
      </c>
      <c r="L7" s="176">
        <v>-2446</v>
      </c>
      <c r="M7" s="176">
        <v>-89.376000000000204</v>
      </c>
      <c r="N7" s="176">
        <v>97</v>
      </c>
      <c r="O7" s="176">
        <v>-35.299999999999997</v>
      </c>
      <c r="P7" s="176">
        <v>104</v>
      </c>
      <c r="Q7" s="176">
        <v>8</v>
      </c>
      <c r="R7" s="176">
        <v>66</v>
      </c>
      <c r="S7" s="176">
        <v>-55</v>
      </c>
      <c r="T7" s="176">
        <v>-160</v>
      </c>
      <c r="U7" s="176">
        <v>-248</v>
      </c>
      <c r="V7" s="148"/>
      <c r="W7" s="148"/>
      <c r="X7" s="148"/>
      <c r="Y7" s="148"/>
      <c r="Z7" s="148"/>
    </row>
    <row r="8" spans="1:50" ht="26">
      <c r="A8" s="172" t="s">
        <v>521</v>
      </c>
      <c r="B8" s="176" t="s">
        <v>298</v>
      </c>
      <c r="C8" s="177">
        <v>292.15799999999979</v>
      </c>
      <c r="D8" s="177">
        <v>351.41800000000001</v>
      </c>
      <c r="E8" s="177">
        <v>301.50300000000004</v>
      </c>
      <c r="F8" s="177">
        <v>550.70499999999981</v>
      </c>
      <c r="G8" s="177">
        <v>245</v>
      </c>
      <c r="H8" s="177">
        <v>391</v>
      </c>
      <c r="I8" s="177">
        <v>316</v>
      </c>
      <c r="J8" s="177">
        <v>443</v>
      </c>
      <c r="K8" s="177">
        <v>247</v>
      </c>
      <c r="L8" s="177">
        <v>147</v>
      </c>
      <c r="M8" s="177">
        <v>175.48499999999967</v>
      </c>
      <c r="N8" s="177">
        <v>1631</v>
      </c>
      <c r="O8" s="177">
        <v>436.24199999999996</v>
      </c>
      <c r="P8" s="177">
        <v>274</v>
      </c>
      <c r="Q8" s="177">
        <v>265</v>
      </c>
      <c r="R8" s="177">
        <v>318</v>
      </c>
      <c r="S8" s="177">
        <v>492</v>
      </c>
      <c r="T8" s="177">
        <v>82</v>
      </c>
      <c r="U8" s="177">
        <v>-167</v>
      </c>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row>
    <row r="9" spans="1:50">
      <c r="A9" s="174" t="s">
        <v>53</v>
      </c>
      <c r="B9" s="176" t="s">
        <v>298</v>
      </c>
      <c r="C9" s="176">
        <v>-650</v>
      </c>
      <c r="D9" s="176">
        <v>276</v>
      </c>
      <c r="E9" s="176">
        <v>-185</v>
      </c>
      <c r="F9" s="176">
        <v>179</v>
      </c>
      <c r="G9" s="176">
        <v>-402</v>
      </c>
      <c r="H9" s="176">
        <v>237</v>
      </c>
      <c r="I9" s="176">
        <v>-879</v>
      </c>
      <c r="J9" s="176">
        <v>253</v>
      </c>
      <c r="K9" s="176">
        <v>-794</v>
      </c>
      <c r="L9" s="176">
        <v>673</v>
      </c>
      <c r="M9" s="176">
        <v>167.27200000000022</v>
      </c>
      <c r="N9" s="176">
        <v>-720</v>
      </c>
      <c r="O9" s="176">
        <v>-895.4</v>
      </c>
      <c r="P9" s="176">
        <v>674</v>
      </c>
      <c r="Q9" s="176">
        <v>-986</v>
      </c>
      <c r="R9" s="176">
        <v>391</v>
      </c>
      <c r="S9" s="176">
        <v>-1418</v>
      </c>
      <c r="T9" s="176">
        <v>373</v>
      </c>
      <c r="U9" s="176">
        <v>-1915</v>
      </c>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row>
    <row r="10" spans="1:50">
      <c r="A10" s="172" t="s">
        <v>278</v>
      </c>
      <c r="B10" s="176" t="s">
        <v>298</v>
      </c>
      <c r="C10" s="177">
        <v>-357.84200000000021</v>
      </c>
      <c r="D10" s="177">
        <v>627.41800000000001</v>
      </c>
      <c r="E10" s="177">
        <v>116.50300000000004</v>
      </c>
      <c r="F10" s="177">
        <v>729.70499999999981</v>
      </c>
      <c r="G10" s="177">
        <v>-157</v>
      </c>
      <c r="H10" s="177">
        <v>628</v>
      </c>
      <c r="I10" s="177">
        <v>-562</v>
      </c>
      <c r="J10" s="177">
        <v>695</v>
      </c>
      <c r="K10" s="177">
        <v>-546.95299999999997</v>
      </c>
      <c r="L10" s="177">
        <v>820</v>
      </c>
      <c r="M10" s="177">
        <v>343.40300000000013</v>
      </c>
      <c r="N10" s="177">
        <v>910</v>
      </c>
      <c r="O10" s="177">
        <v>-459.15800000000002</v>
      </c>
      <c r="P10" s="177">
        <v>947</v>
      </c>
      <c r="Q10" s="177">
        <v>-721</v>
      </c>
      <c r="R10" s="177">
        <v>710</v>
      </c>
      <c r="S10" s="177">
        <v>-926</v>
      </c>
      <c r="T10" s="177">
        <v>455</v>
      </c>
      <c r="U10" s="177">
        <v>-2082</v>
      </c>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row>
    <row r="11" spans="1:50">
      <c r="A11" s="174"/>
      <c r="B11" s="176"/>
      <c r="C11" s="176"/>
      <c r="D11" s="176"/>
      <c r="E11" s="176"/>
      <c r="F11" s="176"/>
      <c r="G11" s="176"/>
      <c r="H11" s="176"/>
      <c r="I11" s="176"/>
      <c r="J11" s="176"/>
      <c r="K11" s="176"/>
      <c r="L11" s="176"/>
      <c r="M11" s="176"/>
      <c r="N11" s="176"/>
      <c r="O11" s="176"/>
      <c r="P11" s="176"/>
      <c r="Q11" s="176"/>
      <c r="R11" s="176"/>
      <c r="S11" s="176"/>
      <c r="T11" s="176"/>
      <c r="U11" s="176"/>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row>
    <row r="12" spans="1:50">
      <c r="A12" s="174" t="s">
        <v>279</v>
      </c>
      <c r="B12" s="176" t="s">
        <v>298</v>
      </c>
      <c r="C12" s="176">
        <v>-3.6219999999999999</v>
      </c>
      <c r="D12" s="176">
        <v>-9.8460000000000001</v>
      </c>
      <c r="E12" s="176">
        <v>-5.8150000000000013</v>
      </c>
      <c r="F12" s="176">
        <v>0</v>
      </c>
      <c r="G12" s="176">
        <v>0</v>
      </c>
      <c r="H12" s="176">
        <v>-15</v>
      </c>
      <c r="I12" s="176">
        <v>0</v>
      </c>
      <c r="J12" s="176">
        <v>0</v>
      </c>
      <c r="K12" s="176">
        <v>0</v>
      </c>
      <c r="L12" s="176">
        <v>0</v>
      </c>
      <c r="M12" s="176">
        <v>0</v>
      </c>
      <c r="N12" s="176">
        <v>0</v>
      </c>
      <c r="O12" s="176">
        <v>0</v>
      </c>
      <c r="P12" s="176">
        <v>0</v>
      </c>
      <c r="Q12" s="176">
        <v>0</v>
      </c>
      <c r="R12" s="176">
        <v>0</v>
      </c>
      <c r="S12" s="176">
        <v>0</v>
      </c>
      <c r="T12" s="176">
        <v>0</v>
      </c>
      <c r="U12" s="176">
        <v>0</v>
      </c>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row>
    <row r="13" spans="1:50">
      <c r="A13" s="174" t="s">
        <v>280</v>
      </c>
      <c r="B13" s="176" t="s">
        <v>298</v>
      </c>
      <c r="C13" s="176">
        <v>0</v>
      </c>
      <c r="D13" s="176">
        <v>0</v>
      </c>
      <c r="E13" s="176">
        <v>0</v>
      </c>
      <c r="F13" s="176">
        <v>0</v>
      </c>
      <c r="G13" s="176">
        <v>0</v>
      </c>
      <c r="H13" s="176">
        <v>0</v>
      </c>
      <c r="I13" s="176">
        <v>0</v>
      </c>
      <c r="J13" s="176">
        <v>0</v>
      </c>
      <c r="K13" s="176">
        <v>0</v>
      </c>
      <c r="L13" s="176">
        <v>-218</v>
      </c>
      <c r="M13" s="176">
        <v>0</v>
      </c>
      <c r="N13" s="176">
        <v>-4</v>
      </c>
      <c r="O13" s="176">
        <v>0</v>
      </c>
      <c r="P13" s="176">
        <v>31</v>
      </c>
      <c r="Q13" s="176">
        <v>412</v>
      </c>
      <c r="R13" s="176">
        <v>0</v>
      </c>
      <c r="S13" s="176">
        <v>0</v>
      </c>
      <c r="T13" s="176">
        <v>0</v>
      </c>
      <c r="U13" s="176">
        <v>0</v>
      </c>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row>
    <row r="14" spans="1:50">
      <c r="A14" s="174" t="s">
        <v>281</v>
      </c>
      <c r="B14" s="176" t="s">
        <v>298</v>
      </c>
      <c r="C14" s="176">
        <v>-44.338999999999999</v>
      </c>
      <c r="D14" s="176">
        <v>-55.596000000000004</v>
      </c>
      <c r="E14" s="176">
        <v>-399.67700000000002</v>
      </c>
      <c r="F14" s="176">
        <v>-50.387999999999977</v>
      </c>
      <c r="G14" s="176">
        <v>-32</v>
      </c>
      <c r="H14" s="176">
        <v>-45</v>
      </c>
      <c r="I14" s="176">
        <v>-47</v>
      </c>
      <c r="J14" s="176">
        <v>-52</v>
      </c>
      <c r="K14" s="176">
        <v>-37.393000000000001</v>
      </c>
      <c r="L14" s="176">
        <v>-34</v>
      </c>
      <c r="M14" s="176">
        <v>-30.397999999999996</v>
      </c>
      <c r="N14" s="176">
        <v>-46</v>
      </c>
      <c r="O14" s="176">
        <v>-57.5</v>
      </c>
      <c r="P14" s="176">
        <v>-51</v>
      </c>
      <c r="Q14" s="176">
        <v>-55</v>
      </c>
      <c r="R14" s="176">
        <v>-52</v>
      </c>
      <c r="S14" s="176">
        <v>-45</v>
      </c>
      <c r="T14" s="176">
        <v>-39</v>
      </c>
      <c r="U14" s="176">
        <v>-45</v>
      </c>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row>
    <row r="15" spans="1:50">
      <c r="A15" s="174" t="s">
        <v>122</v>
      </c>
      <c r="B15" s="176" t="s">
        <v>298</v>
      </c>
      <c r="C15" s="176">
        <v>-10.940000000000003</v>
      </c>
      <c r="D15" s="176">
        <v>-28.340999999999994</v>
      </c>
      <c r="E15" s="176">
        <v>17.453000000000003</v>
      </c>
      <c r="F15" s="176">
        <v>23.827999999999996</v>
      </c>
      <c r="G15" s="176">
        <v>-1</v>
      </c>
      <c r="H15" s="176">
        <v>-104</v>
      </c>
      <c r="I15" s="176">
        <v>0</v>
      </c>
      <c r="J15" s="176">
        <v>6</v>
      </c>
      <c r="K15" s="176">
        <v>-17</v>
      </c>
      <c r="L15" s="176">
        <v>11</v>
      </c>
      <c r="M15" s="176">
        <v>-4.2590000000000003</v>
      </c>
      <c r="N15" s="176">
        <v>12</v>
      </c>
      <c r="O15" s="176">
        <v>-11.2</v>
      </c>
      <c r="P15" s="176">
        <v>16</v>
      </c>
      <c r="Q15" s="176">
        <v>-4</v>
      </c>
      <c r="R15" s="176">
        <v>14</v>
      </c>
      <c r="S15" s="176">
        <v>4</v>
      </c>
      <c r="T15" s="176">
        <v>4</v>
      </c>
      <c r="U15" s="176">
        <v>57</v>
      </c>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row>
    <row r="16" spans="1:50">
      <c r="A16" s="172" t="s">
        <v>282</v>
      </c>
      <c r="B16" s="176" t="s">
        <v>298</v>
      </c>
      <c r="C16" s="177">
        <v>-58.901000000000003</v>
      </c>
      <c r="D16" s="177">
        <v>-93.782999999999987</v>
      </c>
      <c r="E16" s="177">
        <v>-388.03899999999999</v>
      </c>
      <c r="F16" s="177">
        <v>-26.560000000000059</v>
      </c>
      <c r="G16" s="177">
        <v>-33</v>
      </c>
      <c r="H16" s="177">
        <v>-164</v>
      </c>
      <c r="I16" s="177">
        <v>-47</v>
      </c>
      <c r="J16" s="177">
        <v>-46</v>
      </c>
      <c r="K16" s="177">
        <v>-54.305</v>
      </c>
      <c r="L16" s="177">
        <v>-241</v>
      </c>
      <c r="M16" s="177">
        <v>-34.673999999999978</v>
      </c>
      <c r="N16" s="177">
        <v>-37</v>
      </c>
      <c r="O16" s="177">
        <v>-68.7</v>
      </c>
      <c r="P16" s="177">
        <v>-4</v>
      </c>
      <c r="Q16" s="177">
        <v>353</v>
      </c>
      <c r="R16" s="177">
        <v>-38</v>
      </c>
      <c r="S16" s="177">
        <v>-41</v>
      </c>
      <c r="T16" s="177">
        <v>-34</v>
      </c>
      <c r="U16" s="177">
        <v>12</v>
      </c>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row>
    <row r="17" spans="1:50">
      <c r="A17" s="174"/>
      <c r="B17" s="176"/>
      <c r="C17" s="176"/>
      <c r="D17" s="176"/>
      <c r="E17" s="176"/>
      <c r="F17" s="176"/>
      <c r="G17" s="176"/>
      <c r="H17" s="176"/>
      <c r="I17" s="176"/>
      <c r="J17" s="176"/>
      <c r="K17" s="176"/>
      <c r="L17" s="176"/>
      <c r="M17" s="176"/>
      <c r="N17" s="176"/>
      <c r="O17" s="176"/>
      <c r="P17" s="176"/>
      <c r="Q17" s="176"/>
      <c r="R17" s="176"/>
      <c r="S17" s="176"/>
      <c r="T17" s="176"/>
      <c r="U17" s="176"/>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row>
    <row r="18" spans="1:50" hidden="1">
      <c r="A18" s="174" t="s">
        <v>469</v>
      </c>
      <c r="B18" s="176" t="s">
        <v>298</v>
      </c>
      <c r="C18" s="176">
        <v>0</v>
      </c>
      <c r="D18" s="176">
        <v>0</v>
      </c>
      <c r="E18" s="176">
        <v>0</v>
      </c>
      <c r="F18" s="176">
        <v>0</v>
      </c>
      <c r="G18" s="176">
        <v>501</v>
      </c>
      <c r="H18" s="176">
        <v>1500</v>
      </c>
      <c r="I18" s="176">
        <v>300</v>
      </c>
      <c r="J18" s="176">
        <v>0</v>
      </c>
      <c r="K18" s="176">
        <v>0</v>
      </c>
      <c r="L18" s="176">
        <v>800</v>
      </c>
      <c r="M18" s="176">
        <v>700.06799999999998</v>
      </c>
      <c r="N18" s="176">
        <v>0</v>
      </c>
      <c r="O18" s="176">
        <v>0</v>
      </c>
      <c r="P18" s="176">
        <v>-800</v>
      </c>
      <c r="Q18" s="176">
        <v>0</v>
      </c>
      <c r="R18" s="176">
        <v>0</v>
      </c>
      <c r="S18" s="176"/>
      <c r="T18" s="176"/>
      <c r="U18" s="176"/>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row>
    <row r="19" spans="1:50" hidden="1">
      <c r="A19" s="174" t="s">
        <v>340</v>
      </c>
      <c r="B19" s="176" t="s">
        <v>298</v>
      </c>
      <c r="C19" s="176">
        <v>0</v>
      </c>
      <c r="D19" s="176">
        <v>0</v>
      </c>
      <c r="E19" s="176">
        <v>0</v>
      </c>
      <c r="F19" s="176">
        <v>0</v>
      </c>
      <c r="G19" s="176">
        <v>3762</v>
      </c>
      <c r="H19" s="176">
        <v>-900</v>
      </c>
      <c r="I19" s="176">
        <v>-355</v>
      </c>
      <c r="J19" s="176">
        <v>-30</v>
      </c>
      <c r="K19" s="176">
        <v>680</v>
      </c>
      <c r="L19" s="176">
        <v>-1080</v>
      </c>
      <c r="M19" s="176">
        <v>-600</v>
      </c>
      <c r="N19" s="176">
        <v>-720</v>
      </c>
      <c r="O19" s="176">
        <v>-1210</v>
      </c>
      <c r="P19" s="176">
        <v>750</v>
      </c>
      <c r="Q19" s="176">
        <v>0</v>
      </c>
      <c r="R19" s="176">
        <v>0</v>
      </c>
      <c r="S19" s="176"/>
      <c r="T19" s="176"/>
      <c r="U19" s="176"/>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row>
    <row r="20" spans="1:50">
      <c r="A20" s="174" t="s">
        <v>487</v>
      </c>
      <c r="B20" s="176"/>
      <c r="C20" s="176"/>
      <c r="D20" s="176"/>
      <c r="E20" s="176"/>
      <c r="F20" s="176"/>
      <c r="G20" s="176">
        <f>SUM(G18:G19)</f>
        <v>4263</v>
      </c>
      <c r="H20" s="176">
        <f t="shared" ref="H20:R20" si="0">SUM(H18:H19)</f>
        <v>600</v>
      </c>
      <c r="I20" s="176">
        <f t="shared" si="0"/>
        <v>-55</v>
      </c>
      <c r="J20" s="176">
        <f t="shared" si="0"/>
        <v>-30</v>
      </c>
      <c r="K20" s="176">
        <f t="shared" si="0"/>
        <v>680</v>
      </c>
      <c r="L20" s="176">
        <f t="shared" si="0"/>
        <v>-280</v>
      </c>
      <c r="M20" s="176">
        <f t="shared" si="0"/>
        <v>100.06799999999998</v>
      </c>
      <c r="N20" s="176">
        <f t="shared" si="0"/>
        <v>-720</v>
      </c>
      <c r="O20" s="176">
        <f t="shared" si="0"/>
        <v>-1210</v>
      </c>
      <c r="P20" s="176">
        <f t="shared" si="0"/>
        <v>-50</v>
      </c>
      <c r="Q20" s="176">
        <f t="shared" si="0"/>
        <v>0</v>
      </c>
      <c r="R20" s="176">
        <f t="shared" si="0"/>
        <v>0</v>
      </c>
      <c r="S20" s="176">
        <v>900</v>
      </c>
      <c r="T20" s="176">
        <v>-800</v>
      </c>
      <c r="U20" s="176">
        <v>0</v>
      </c>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row>
    <row r="21" spans="1:50" hidden="1">
      <c r="A21" s="174" t="s">
        <v>332</v>
      </c>
      <c r="B21" s="176" t="s">
        <v>298</v>
      </c>
      <c r="C21" s="176">
        <v>0</v>
      </c>
      <c r="D21" s="176">
        <v>0</v>
      </c>
      <c r="E21" s="176">
        <v>0</v>
      </c>
      <c r="F21" s="176">
        <v>0</v>
      </c>
      <c r="G21" s="176">
        <v>8</v>
      </c>
      <c r="H21" s="176">
        <v>8</v>
      </c>
      <c r="I21" s="176">
        <v>8</v>
      </c>
      <c r="J21" s="176">
        <v>9</v>
      </c>
      <c r="K21" s="176">
        <v>8.4269999999999996</v>
      </c>
      <c r="L21" s="176">
        <v>9</v>
      </c>
      <c r="M21" s="176">
        <v>7.4009999999999998</v>
      </c>
      <c r="N21" s="176">
        <v>8</v>
      </c>
      <c r="O21" s="176">
        <v>7.9</v>
      </c>
      <c r="P21" s="176">
        <v>8</v>
      </c>
      <c r="Q21" s="176">
        <v>8</v>
      </c>
      <c r="R21" s="176">
        <v>9</v>
      </c>
      <c r="S21" s="176"/>
      <c r="T21" s="176"/>
      <c r="U21" s="176"/>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row>
    <row r="22" spans="1:50" hidden="1">
      <c r="A22" s="174" t="s">
        <v>322</v>
      </c>
      <c r="B22" s="176" t="s">
        <v>298</v>
      </c>
      <c r="C22" s="176">
        <v>0</v>
      </c>
      <c r="D22" s="176">
        <v>0</v>
      </c>
      <c r="E22" s="176">
        <v>0</v>
      </c>
      <c r="F22" s="176">
        <v>0</v>
      </c>
      <c r="G22" s="176">
        <v>-37</v>
      </c>
      <c r="H22" s="176">
        <v>-23</v>
      </c>
      <c r="I22" s="176">
        <v>-29</v>
      </c>
      <c r="J22" s="176">
        <v>-32</v>
      </c>
      <c r="K22" s="176">
        <v>-23.521999999999998</v>
      </c>
      <c r="L22" s="176">
        <v>-46</v>
      </c>
      <c r="M22" s="176">
        <v>-30.230000000000004</v>
      </c>
      <c r="N22" s="176">
        <v>-35</v>
      </c>
      <c r="O22" s="176">
        <v>-25.8</v>
      </c>
      <c r="P22" s="176">
        <v>-32</v>
      </c>
      <c r="Q22" s="176">
        <v>-35</v>
      </c>
      <c r="R22" s="176">
        <v>-24</v>
      </c>
      <c r="S22" s="176"/>
      <c r="T22" s="176"/>
      <c r="U22" s="176"/>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row>
    <row r="23" spans="1:50">
      <c r="A23" s="174" t="s">
        <v>488</v>
      </c>
      <c r="B23" s="176"/>
      <c r="C23" s="176"/>
      <c r="D23" s="176"/>
      <c r="E23" s="176"/>
      <c r="F23" s="176"/>
      <c r="G23" s="176">
        <f>SUM(G21:G22)</f>
        <v>-29</v>
      </c>
      <c r="H23" s="176">
        <f t="shared" ref="H23:R23" si="1">SUM(H21:H22)</f>
        <v>-15</v>
      </c>
      <c r="I23" s="176">
        <f t="shared" si="1"/>
        <v>-21</v>
      </c>
      <c r="J23" s="176">
        <f t="shared" si="1"/>
        <v>-23</v>
      </c>
      <c r="K23" s="176">
        <f t="shared" si="1"/>
        <v>-15.094999999999999</v>
      </c>
      <c r="L23" s="176">
        <f t="shared" si="1"/>
        <v>-37</v>
      </c>
      <c r="M23" s="176">
        <f t="shared" si="1"/>
        <v>-22.829000000000004</v>
      </c>
      <c r="N23" s="176">
        <f t="shared" si="1"/>
        <v>-27</v>
      </c>
      <c r="O23" s="176">
        <f t="shared" si="1"/>
        <v>-17.899999999999999</v>
      </c>
      <c r="P23" s="176">
        <f t="shared" si="1"/>
        <v>-24</v>
      </c>
      <c r="Q23" s="176">
        <f t="shared" si="1"/>
        <v>-27</v>
      </c>
      <c r="R23" s="176">
        <f t="shared" si="1"/>
        <v>-15</v>
      </c>
      <c r="S23" s="176">
        <v>-17</v>
      </c>
      <c r="T23" s="176">
        <v>-17</v>
      </c>
      <c r="U23" s="176">
        <v>-19</v>
      </c>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row>
    <row r="24" spans="1:50">
      <c r="A24" s="174" t="s">
        <v>283</v>
      </c>
      <c r="B24" s="176" t="s">
        <v>298</v>
      </c>
      <c r="C24" s="176">
        <v>0</v>
      </c>
      <c r="D24" s="176">
        <v>0</v>
      </c>
      <c r="E24" s="176">
        <v>0</v>
      </c>
      <c r="F24" s="176">
        <v>0</v>
      </c>
      <c r="G24" s="178">
        <v>-4474</v>
      </c>
      <c r="H24" s="178">
        <v>0</v>
      </c>
      <c r="I24" s="178">
        <v>0</v>
      </c>
      <c r="J24" s="178">
        <v>0</v>
      </c>
      <c r="K24" s="178">
        <v>0</v>
      </c>
      <c r="L24" s="178">
        <v>0</v>
      </c>
      <c r="M24" s="178">
        <v>0</v>
      </c>
      <c r="N24" s="178">
        <v>0</v>
      </c>
      <c r="O24" s="178">
        <v>0</v>
      </c>
      <c r="P24" s="178">
        <v>0</v>
      </c>
      <c r="Q24" s="178">
        <v>0</v>
      </c>
      <c r="R24" s="178">
        <v>0</v>
      </c>
      <c r="S24" s="178">
        <v>0</v>
      </c>
      <c r="T24" s="178">
        <v>0</v>
      </c>
      <c r="U24" s="178">
        <v>0</v>
      </c>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row>
    <row r="25" spans="1:50">
      <c r="A25" s="174" t="s">
        <v>333</v>
      </c>
      <c r="B25" s="176" t="s">
        <v>298</v>
      </c>
      <c r="C25" s="176">
        <v>391</v>
      </c>
      <c r="D25" s="176">
        <v>-513.5</v>
      </c>
      <c r="E25" s="176">
        <v>347.9</v>
      </c>
      <c r="F25" s="176">
        <v>2945.2999999999997</v>
      </c>
      <c r="G25" s="176">
        <v>620</v>
      </c>
      <c r="H25" s="176">
        <v>0</v>
      </c>
      <c r="I25" s="176">
        <v>0</v>
      </c>
      <c r="J25" s="176">
        <v>0</v>
      </c>
      <c r="K25" s="176">
        <v>0</v>
      </c>
      <c r="L25" s="176">
        <v>0</v>
      </c>
      <c r="M25" s="176">
        <v>0</v>
      </c>
      <c r="N25" s="176">
        <v>0</v>
      </c>
      <c r="O25" s="176">
        <v>4300</v>
      </c>
      <c r="P25" s="176">
        <v>-9</v>
      </c>
      <c r="Q25" s="176">
        <v>0</v>
      </c>
      <c r="R25" s="176">
        <v>0</v>
      </c>
      <c r="S25" s="176">
        <v>0</v>
      </c>
      <c r="T25" s="176">
        <v>0</v>
      </c>
      <c r="U25" s="176">
        <v>0</v>
      </c>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row>
    <row r="26" spans="1:50">
      <c r="A26" s="174" t="s">
        <v>61</v>
      </c>
      <c r="B26" s="176" t="s">
        <v>298</v>
      </c>
      <c r="C26" s="176">
        <v>0</v>
      </c>
      <c r="D26" s="176">
        <v>-32.012</v>
      </c>
      <c r="E26" s="176">
        <v>0</v>
      </c>
      <c r="F26" s="176">
        <v>-3277.9879999999998</v>
      </c>
      <c r="G26" s="176">
        <v>0</v>
      </c>
      <c r="H26" s="176">
        <v>-219</v>
      </c>
      <c r="I26" s="176">
        <v>0</v>
      </c>
      <c r="J26" s="176">
        <v>-219</v>
      </c>
      <c r="K26" s="176">
        <v>0</v>
      </c>
      <c r="L26" s="176">
        <v>0</v>
      </c>
      <c r="M26" s="176">
        <v>0</v>
      </c>
      <c r="N26" s="176">
        <v>0</v>
      </c>
      <c r="O26" s="176">
        <v>0</v>
      </c>
      <c r="P26" s="176">
        <v>0</v>
      </c>
      <c r="Q26" s="176">
        <v>0</v>
      </c>
      <c r="R26" s="176">
        <v>0</v>
      </c>
      <c r="S26" s="176">
        <v>0</v>
      </c>
      <c r="T26" s="176">
        <v>0</v>
      </c>
      <c r="U26" s="176">
        <v>0</v>
      </c>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row>
    <row r="27" spans="1:50">
      <c r="A27" s="174" t="s">
        <v>62</v>
      </c>
      <c r="B27" s="176" t="s">
        <v>298</v>
      </c>
      <c r="C27" s="176">
        <v>40.518000000000001</v>
      </c>
      <c r="D27" s="176">
        <v>21.114999999999995</v>
      </c>
      <c r="E27" s="176">
        <v>-42.379999999999995</v>
      </c>
      <c r="F27" s="176">
        <v>-89.253</v>
      </c>
      <c r="G27" s="176">
        <v>85</v>
      </c>
      <c r="H27" s="176">
        <v>5</v>
      </c>
      <c r="I27" s="176">
        <v>3</v>
      </c>
      <c r="J27" s="176">
        <v>-18</v>
      </c>
      <c r="K27" s="176">
        <v>12.16</v>
      </c>
      <c r="L27" s="176">
        <v>-2</v>
      </c>
      <c r="M27" s="176">
        <v>24.009999999999998</v>
      </c>
      <c r="N27" s="176">
        <v>-12</v>
      </c>
      <c r="O27" s="176">
        <v>13.1</v>
      </c>
      <c r="P27" s="176">
        <v>-60</v>
      </c>
      <c r="Q27" s="176">
        <v>-9</v>
      </c>
      <c r="R27" s="176">
        <v>20</v>
      </c>
      <c r="S27" s="176">
        <v>4</v>
      </c>
      <c r="T27" s="176">
        <v>5</v>
      </c>
      <c r="U27" s="176">
        <v>-98</v>
      </c>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row>
    <row r="28" spans="1:50">
      <c r="A28" s="172" t="s">
        <v>63</v>
      </c>
      <c r="B28" s="176" t="s">
        <v>298</v>
      </c>
      <c r="C28" s="177">
        <v>431.51800000000003</v>
      </c>
      <c r="D28" s="177">
        <v>-524.39700000000005</v>
      </c>
      <c r="E28" s="177">
        <v>305.52</v>
      </c>
      <c r="F28" s="177">
        <v>-421.94100000000014</v>
      </c>
      <c r="G28" s="177">
        <v>466</v>
      </c>
      <c r="H28" s="177">
        <v>370</v>
      </c>
      <c r="I28" s="177">
        <v>-73</v>
      </c>
      <c r="J28" s="177">
        <v>-290</v>
      </c>
      <c r="K28" s="177">
        <v>677.05700000000002</v>
      </c>
      <c r="L28" s="177">
        <v>-320</v>
      </c>
      <c r="M28" s="177">
        <v>101.25099999999998</v>
      </c>
      <c r="N28" s="177">
        <v>-759</v>
      </c>
      <c r="O28" s="177">
        <v>3085.4</v>
      </c>
      <c r="P28" s="177">
        <v>-143</v>
      </c>
      <c r="Q28" s="177">
        <v>-36</v>
      </c>
      <c r="R28" s="177">
        <v>5</v>
      </c>
      <c r="S28" s="177">
        <v>887</v>
      </c>
      <c r="T28" s="177">
        <v>-812</v>
      </c>
      <c r="U28" s="177">
        <v>-117</v>
      </c>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row>
    <row r="29" spans="1:50">
      <c r="A29" s="174"/>
      <c r="B29" s="176"/>
      <c r="C29" s="176"/>
      <c r="D29" s="176"/>
      <c r="E29" s="176"/>
      <c r="F29" s="176"/>
      <c r="G29" s="176"/>
      <c r="H29" s="176"/>
      <c r="I29" s="176"/>
      <c r="J29" s="176"/>
      <c r="K29" s="176"/>
      <c r="L29" s="176"/>
      <c r="M29" s="176"/>
      <c r="N29" s="176"/>
      <c r="O29" s="176"/>
      <c r="P29" s="176"/>
      <c r="Q29" s="176"/>
      <c r="R29" s="176"/>
      <c r="S29" s="176"/>
      <c r="T29" s="176"/>
      <c r="U29" s="176"/>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row>
    <row r="30" spans="1:50">
      <c r="A30" s="172" t="s">
        <v>66</v>
      </c>
      <c r="B30" s="176" t="s">
        <v>298</v>
      </c>
      <c r="C30" s="177">
        <v>14.774999999999807</v>
      </c>
      <c r="D30" s="177">
        <v>9.2379999999999853</v>
      </c>
      <c r="E30" s="177">
        <v>33.98400000000008</v>
      </c>
      <c r="F30" s="177">
        <v>281.20399999999961</v>
      </c>
      <c r="G30" s="177">
        <v>276</v>
      </c>
      <c r="H30" s="177">
        <v>834</v>
      </c>
      <c r="I30" s="177">
        <v>-682</v>
      </c>
      <c r="J30" s="177">
        <v>359</v>
      </c>
      <c r="K30" s="177">
        <v>75.799000000000092</v>
      </c>
      <c r="L30" s="177">
        <v>259</v>
      </c>
      <c r="M30" s="177">
        <v>409.98000000000013</v>
      </c>
      <c r="N30" s="177">
        <v>113</v>
      </c>
      <c r="O30" s="177">
        <v>2557.5419999999999</v>
      </c>
      <c r="P30" s="177">
        <v>801</v>
      </c>
      <c r="Q30" s="177">
        <v>-405</v>
      </c>
      <c r="R30" s="177">
        <v>677</v>
      </c>
      <c r="S30" s="177">
        <v>-79</v>
      </c>
      <c r="T30" s="177">
        <v>-392</v>
      </c>
      <c r="U30" s="177">
        <v>-2187</v>
      </c>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row>
    <row r="31" spans="1:50">
      <c r="A31" s="174"/>
      <c r="B31" s="174"/>
      <c r="C31" s="176"/>
      <c r="D31" s="176"/>
      <c r="E31" s="176"/>
      <c r="F31" s="176"/>
      <c r="G31" s="176"/>
      <c r="H31" s="176"/>
      <c r="I31" s="176"/>
      <c r="J31" s="176"/>
      <c r="K31" s="176"/>
      <c r="L31" s="176"/>
      <c r="M31" s="176"/>
      <c r="N31" s="176"/>
      <c r="O31" s="176"/>
      <c r="P31" s="176"/>
      <c r="Q31" s="176"/>
      <c r="R31" s="176"/>
      <c r="S31" s="176"/>
      <c r="T31" s="176"/>
      <c r="U31" s="176"/>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row>
    <row r="32" spans="1:50">
      <c r="A32" s="172" t="s">
        <v>67</v>
      </c>
      <c r="B32" s="176" t="s">
        <v>298</v>
      </c>
      <c r="C32" s="177">
        <v>89</v>
      </c>
      <c r="D32" s="177">
        <v>103</v>
      </c>
      <c r="E32" s="177">
        <v>113</v>
      </c>
      <c r="F32" s="177">
        <v>147</v>
      </c>
      <c r="G32" s="177">
        <v>428</v>
      </c>
      <c r="H32" s="177">
        <v>731</v>
      </c>
      <c r="I32" s="177">
        <v>1572</v>
      </c>
      <c r="J32" s="177">
        <v>889</v>
      </c>
      <c r="K32" s="177">
        <v>1238</v>
      </c>
      <c r="L32" s="177">
        <v>1267</v>
      </c>
      <c r="M32" s="177">
        <v>1525</v>
      </c>
      <c r="N32" s="177">
        <f>+M34</f>
        <v>1936</v>
      </c>
      <c r="O32" s="177">
        <v>2040</v>
      </c>
      <c r="P32" s="177">
        <v>4629</v>
      </c>
      <c r="Q32" s="177">
        <f>+P34</f>
        <v>5420</v>
      </c>
      <c r="R32" s="177">
        <v>5014</v>
      </c>
      <c r="S32" s="177">
        <v>5702</v>
      </c>
      <c r="T32" s="177">
        <v>5643</v>
      </c>
      <c r="U32" s="177">
        <v>5254</v>
      </c>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row>
    <row r="33" spans="1:50">
      <c r="A33" s="174" t="s">
        <v>68</v>
      </c>
      <c r="B33" s="176" t="s">
        <v>298</v>
      </c>
      <c r="C33" s="176">
        <v>0</v>
      </c>
      <c r="D33" s="176">
        <v>0</v>
      </c>
      <c r="E33" s="176">
        <v>0</v>
      </c>
      <c r="F33" s="176">
        <v>0</v>
      </c>
      <c r="G33" s="176">
        <v>27</v>
      </c>
      <c r="H33" s="176">
        <v>7</v>
      </c>
      <c r="I33" s="176">
        <v>-2</v>
      </c>
      <c r="J33" s="176">
        <v>-9</v>
      </c>
      <c r="K33" s="176">
        <v>-46</v>
      </c>
      <c r="L33" s="176">
        <v>-3</v>
      </c>
      <c r="M33" s="176">
        <v>0</v>
      </c>
      <c r="N33" s="176">
        <v>-9</v>
      </c>
      <c r="O33" s="176">
        <v>32.200000000000003</v>
      </c>
      <c r="P33" s="176">
        <v>-9</v>
      </c>
      <c r="Q33" s="176">
        <v>-1</v>
      </c>
      <c r="R33" s="176">
        <v>11</v>
      </c>
      <c r="S33" s="176">
        <v>19</v>
      </c>
      <c r="T33" s="176">
        <v>3</v>
      </c>
      <c r="U33" s="176">
        <v>-2</v>
      </c>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row>
    <row r="34" spans="1:50">
      <c r="A34" s="172" t="s">
        <v>69</v>
      </c>
      <c r="B34" s="176" t="s">
        <v>298</v>
      </c>
      <c r="C34" s="177">
        <v>103</v>
      </c>
      <c r="D34" s="177">
        <v>113</v>
      </c>
      <c r="E34" s="177">
        <v>146.98400000000009</v>
      </c>
      <c r="F34" s="177">
        <v>428.20399999999961</v>
      </c>
      <c r="G34" s="177">
        <v>731</v>
      </c>
      <c r="H34" s="177">
        <v>1572</v>
      </c>
      <c r="I34" s="177">
        <v>889</v>
      </c>
      <c r="J34" s="177">
        <v>1238</v>
      </c>
      <c r="K34" s="177">
        <v>1267</v>
      </c>
      <c r="L34" s="177">
        <v>1525</v>
      </c>
      <c r="M34" s="177">
        <v>1936</v>
      </c>
      <c r="N34" s="177">
        <v>2040</v>
      </c>
      <c r="O34" s="177">
        <v>4629</v>
      </c>
      <c r="P34" s="177">
        <v>5420</v>
      </c>
      <c r="Q34" s="177">
        <v>5014</v>
      </c>
      <c r="R34" s="177">
        <v>5702</v>
      </c>
      <c r="S34" s="177">
        <v>5642</v>
      </c>
      <c r="T34" s="177">
        <v>5254</v>
      </c>
      <c r="U34" s="177">
        <v>3065</v>
      </c>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row>
    <row r="35" spans="1:50">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row>
    <row r="36" spans="1:50">
      <c r="A36" s="179"/>
      <c r="B36" s="176"/>
      <c r="C36" s="152"/>
      <c r="D36" s="152"/>
      <c r="E36" s="152"/>
      <c r="F36" s="152"/>
      <c r="G36" s="152"/>
      <c r="H36" s="152"/>
      <c r="I36" s="152"/>
      <c r="J36" s="152"/>
      <c r="K36" s="152"/>
      <c r="L36" s="152"/>
      <c r="M36" s="152"/>
      <c r="N36" s="152"/>
      <c r="O36" s="152"/>
      <c r="P36" s="152"/>
      <c r="Q36" s="152"/>
      <c r="R36" s="152"/>
      <c r="S36" s="152"/>
      <c r="T36" s="152"/>
      <c r="U36" s="152"/>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row>
    <row r="37" spans="1:50">
      <c r="A37" s="133" t="s">
        <v>272</v>
      </c>
      <c r="B37" s="134"/>
      <c r="C37" s="134"/>
      <c r="D37" s="134"/>
      <c r="E37" s="134"/>
      <c r="F37" s="134"/>
      <c r="G37" s="134"/>
      <c r="H37" s="134"/>
      <c r="I37" s="134"/>
      <c r="J37" s="134"/>
      <c r="K37" s="134"/>
      <c r="L37" s="134"/>
      <c r="M37" s="134"/>
      <c r="N37" s="134"/>
      <c r="O37" s="134"/>
      <c r="P37" s="134"/>
      <c r="Q37" s="134"/>
      <c r="R37" s="134"/>
      <c r="S37" s="134"/>
      <c r="T37" s="134"/>
      <c r="U37" s="134"/>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row>
    <row r="38" spans="1:50" ht="13.5" thickBot="1">
      <c r="A38" s="135" t="s">
        <v>274</v>
      </c>
      <c r="B38" s="133"/>
      <c r="C38" s="135"/>
      <c r="D38" s="135"/>
      <c r="E38" s="135"/>
      <c r="F38" s="133"/>
      <c r="G38" s="135"/>
      <c r="H38" s="135"/>
      <c r="I38" s="133"/>
      <c r="J38" s="135"/>
      <c r="K38" s="133"/>
      <c r="L38" s="133"/>
      <c r="M38" s="135"/>
      <c r="N38" s="133"/>
      <c r="O38" s="135"/>
      <c r="P38" s="133"/>
      <c r="Q38" s="135"/>
      <c r="R38" s="133"/>
      <c r="S38" s="135"/>
      <c r="T38" s="135"/>
      <c r="U38" s="135"/>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row>
    <row r="39" spans="1:50" ht="14" thickTop="1" thickBot="1">
      <c r="A39" s="137" t="s">
        <v>230</v>
      </c>
      <c r="B39" s="136" t="s">
        <v>286</v>
      </c>
      <c r="C39" s="137" t="s">
        <v>101</v>
      </c>
      <c r="D39" s="137" t="s">
        <v>103</v>
      </c>
      <c r="E39" s="137" t="s">
        <v>104</v>
      </c>
      <c r="F39" s="137" t="s">
        <v>186</v>
      </c>
      <c r="G39" s="137" t="s">
        <v>313</v>
      </c>
      <c r="H39" s="137" t="s">
        <v>337</v>
      </c>
      <c r="I39" s="137" t="s">
        <v>342</v>
      </c>
      <c r="J39" s="137" t="s">
        <v>358</v>
      </c>
      <c r="K39" s="137" t="s">
        <v>363</v>
      </c>
      <c r="L39" s="137" t="s">
        <v>391</v>
      </c>
      <c r="M39" s="137" t="s">
        <v>427</v>
      </c>
      <c r="N39" s="137" t="s">
        <v>429</v>
      </c>
      <c r="O39" s="137" t="s">
        <v>457</v>
      </c>
      <c r="P39" s="137" t="s">
        <v>460</v>
      </c>
      <c r="Q39" s="137" t="s">
        <v>477</v>
      </c>
      <c r="R39" s="137" t="s">
        <v>480</v>
      </c>
      <c r="S39" s="137" t="s">
        <v>483</v>
      </c>
      <c r="T39" s="137" t="str">
        <f>T3</f>
        <v>Q2 2022</v>
      </c>
      <c r="U39" s="137" t="str">
        <f>U3</f>
        <v>Q3 2022</v>
      </c>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row>
    <row r="40" spans="1:50" ht="13.5" thickTop="1">
      <c r="A40" s="174" t="s">
        <v>120</v>
      </c>
      <c r="B40" s="176">
        <v>1293.9270000000004</v>
      </c>
      <c r="C40" s="176">
        <v>216.09899999999979</v>
      </c>
      <c r="D40" s="176">
        <v>544.8449999999998</v>
      </c>
      <c r="E40" s="176">
        <v>814.96899999999982</v>
      </c>
      <c r="F40" s="176">
        <v>1292.3179999999998</v>
      </c>
      <c r="G40" s="176">
        <v>167</v>
      </c>
      <c r="H40" s="176">
        <v>515</v>
      </c>
      <c r="I40" s="176">
        <v>748</v>
      </c>
      <c r="J40" s="176">
        <v>590</v>
      </c>
      <c r="K40" s="176">
        <v>157</v>
      </c>
      <c r="L40" s="176">
        <v>2671</v>
      </c>
      <c r="M40" s="176">
        <v>2859</v>
      </c>
      <c r="N40" s="176">
        <f t="shared" ref="N40:N46" si="2">+M40+N4</f>
        <v>2226</v>
      </c>
      <c r="O40" s="176">
        <v>145</v>
      </c>
      <c r="P40" s="176">
        <v>237</v>
      </c>
      <c r="Q40" s="176">
        <v>293</v>
      </c>
      <c r="R40" s="176">
        <v>325</v>
      </c>
      <c r="S40" s="176">
        <v>483</v>
      </c>
      <c r="T40" s="176">
        <v>659</v>
      </c>
      <c r="U40" s="176">
        <v>573</v>
      </c>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row>
    <row r="41" spans="1:50">
      <c r="A41" s="174" t="s">
        <v>439</v>
      </c>
      <c r="B41" s="176"/>
      <c r="C41" s="176"/>
      <c r="D41" s="176"/>
      <c r="E41" s="176"/>
      <c r="F41" s="176"/>
      <c r="G41" s="176"/>
      <c r="H41" s="176"/>
      <c r="I41" s="176"/>
      <c r="J41" s="176"/>
      <c r="K41" s="176"/>
      <c r="L41" s="176"/>
      <c r="M41" s="176"/>
      <c r="N41" s="176">
        <f t="shared" si="2"/>
        <v>1200</v>
      </c>
      <c r="O41" s="176">
        <v>250</v>
      </c>
      <c r="P41" s="176">
        <v>250</v>
      </c>
      <c r="Q41" s="176">
        <f t="shared" ref="Q41:Q44" si="3">SUM(O5:Q5)</f>
        <v>375</v>
      </c>
      <c r="R41" s="176">
        <v>500</v>
      </c>
      <c r="S41" s="176">
        <v>0</v>
      </c>
      <c r="T41" s="176">
        <v>0</v>
      </c>
      <c r="U41" s="176">
        <v>100</v>
      </c>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row>
    <row r="42" spans="1:50">
      <c r="A42" s="174" t="s">
        <v>520</v>
      </c>
      <c r="B42" s="176">
        <v>164.35599999999999</v>
      </c>
      <c r="C42" s="176">
        <v>43.15</v>
      </c>
      <c r="D42" s="176">
        <v>91.831000000000003</v>
      </c>
      <c r="E42" s="176">
        <v>149.28</v>
      </c>
      <c r="F42" s="176">
        <v>208.46600000000001</v>
      </c>
      <c r="G42" s="176">
        <v>80</v>
      </c>
      <c r="H42" s="176">
        <v>162</v>
      </c>
      <c r="I42" s="176">
        <v>246</v>
      </c>
      <c r="J42" s="176">
        <v>875</v>
      </c>
      <c r="K42" s="176">
        <v>79.988</v>
      </c>
      <c r="L42" s="176">
        <v>158.988</v>
      </c>
      <c r="M42" s="176">
        <v>235.86099999999999</v>
      </c>
      <c r="N42" s="176">
        <f t="shared" si="2"/>
        <v>1201.8609999999999</v>
      </c>
      <c r="O42" s="176">
        <v>76.2</v>
      </c>
      <c r="P42" s="176">
        <v>153.19999999999999</v>
      </c>
      <c r="Q42" s="176">
        <f t="shared" si="3"/>
        <v>230.2</v>
      </c>
      <c r="R42" s="176">
        <v>326.2</v>
      </c>
      <c r="S42" s="176">
        <v>63</v>
      </c>
      <c r="T42" s="176">
        <v>129</v>
      </c>
      <c r="U42" s="176">
        <v>196</v>
      </c>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row>
    <row r="43" spans="1:50">
      <c r="A43" s="174" t="s">
        <v>125</v>
      </c>
      <c r="B43" s="176">
        <v>-41.611667603027911</v>
      </c>
      <c r="C43" s="176">
        <v>32.908999999999999</v>
      </c>
      <c r="D43" s="176">
        <v>6.9</v>
      </c>
      <c r="E43" s="176">
        <v>-19.169999999999987</v>
      </c>
      <c r="F43" s="176">
        <v>-5</v>
      </c>
      <c r="G43" s="176">
        <v>-2</v>
      </c>
      <c r="H43" s="176">
        <v>-43</v>
      </c>
      <c r="I43" s="176">
        <v>-43</v>
      </c>
      <c r="J43" s="176">
        <v>-72</v>
      </c>
      <c r="K43" s="176">
        <v>10.478000000000009</v>
      </c>
      <c r="L43" s="176">
        <v>-2435.5219999999999</v>
      </c>
      <c r="M43" s="176">
        <v>-2525.3760000000002</v>
      </c>
      <c r="N43" s="176">
        <f t="shared" si="2"/>
        <v>-2428.3760000000002</v>
      </c>
      <c r="O43" s="176">
        <v>-35.299999999999997</v>
      </c>
      <c r="P43" s="176">
        <v>68.7</v>
      </c>
      <c r="Q43" s="176">
        <v>76</v>
      </c>
      <c r="R43" s="176">
        <v>143</v>
      </c>
      <c r="S43" s="176">
        <v>-55</v>
      </c>
      <c r="T43" s="176">
        <v>-215</v>
      </c>
      <c r="U43" s="176">
        <v>-463</v>
      </c>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row>
    <row r="44" spans="1:50" s="156" customFormat="1">
      <c r="A44" s="189" t="s">
        <v>521</v>
      </c>
      <c r="B44" s="190">
        <v>1416.6713323969725</v>
      </c>
      <c r="C44" s="190">
        <v>292.15799999999979</v>
      </c>
      <c r="D44" s="190">
        <v>643.57599999999979</v>
      </c>
      <c r="E44" s="190">
        <v>945.07899999999984</v>
      </c>
      <c r="F44" s="190">
        <v>1495.7839999999997</v>
      </c>
      <c r="G44" s="190">
        <v>245</v>
      </c>
      <c r="H44" s="190">
        <v>634</v>
      </c>
      <c r="I44" s="190">
        <v>950</v>
      </c>
      <c r="J44" s="190">
        <v>1393</v>
      </c>
      <c r="K44" s="190">
        <v>247</v>
      </c>
      <c r="L44" s="190">
        <v>394</v>
      </c>
      <c r="M44" s="190">
        <v>569.48499999999967</v>
      </c>
      <c r="N44" s="190">
        <f t="shared" si="2"/>
        <v>2200.4849999999997</v>
      </c>
      <c r="O44" s="190">
        <v>436.24199999999996</v>
      </c>
      <c r="P44" s="190">
        <v>710.24199999999996</v>
      </c>
      <c r="Q44" s="190">
        <f t="shared" si="3"/>
        <v>975.24199999999996</v>
      </c>
      <c r="R44" s="190">
        <v>1294</v>
      </c>
      <c r="S44" s="190">
        <v>492</v>
      </c>
      <c r="T44" s="190">
        <v>573</v>
      </c>
      <c r="U44" s="190">
        <v>406</v>
      </c>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row>
    <row r="45" spans="1:50">
      <c r="A45" s="174" t="s">
        <v>53</v>
      </c>
      <c r="B45" s="176">
        <v>-694.93000000000006</v>
      </c>
      <c r="C45" s="176">
        <v>-650</v>
      </c>
      <c r="D45" s="176">
        <v>-374</v>
      </c>
      <c r="E45" s="176">
        <v>-559</v>
      </c>
      <c r="F45" s="176">
        <v>-380</v>
      </c>
      <c r="G45" s="176">
        <v>-402</v>
      </c>
      <c r="H45" s="176">
        <v>-165</v>
      </c>
      <c r="I45" s="176">
        <v>-1044</v>
      </c>
      <c r="J45" s="176">
        <v>-791</v>
      </c>
      <c r="K45" s="176">
        <v>-794</v>
      </c>
      <c r="L45" s="176">
        <v>-121</v>
      </c>
      <c r="M45" s="176">
        <v>46.272000000000205</v>
      </c>
      <c r="N45" s="176">
        <f t="shared" si="2"/>
        <v>-673.72799999999984</v>
      </c>
      <c r="O45" s="176">
        <v>-895.4</v>
      </c>
      <c r="P45" s="176">
        <v>-222</v>
      </c>
      <c r="Q45" s="176">
        <v>-1208</v>
      </c>
      <c r="R45" s="176">
        <v>-817</v>
      </c>
      <c r="S45" s="176">
        <v>-1418</v>
      </c>
      <c r="T45" s="176">
        <v>-1045</v>
      </c>
      <c r="U45" s="176">
        <v>-2960</v>
      </c>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row>
    <row r="46" spans="1:50" s="156" customFormat="1">
      <c r="A46" s="189" t="s">
        <v>278</v>
      </c>
      <c r="B46" s="190">
        <v>721.74133239697244</v>
      </c>
      <c r="C46" s="190">
        <v>-357.84200000000021</v>
      </c>
      <c r="D46" s="190">
        <v>269.57599999999979</v>
      </c>
      <c r="E46" s="190">
        <v>386.07899999999984</v>
      </c>
      <c r="F46" s="190">
        <v>1115.7839999999997</v>
      </c>
      <c r="G46" s="190">
        <v>-157</v>
      </c>
      <c r="H46" s="190">
        <v>469</v>
      </c>
      <c r="I46" s="190">
        <v>-93</v>
      </c>
      <c r="J46" s="190">
        <v>602</v>
      </c>
      <c r="K46" s="190">
        <v>-546.95299999999997</v>
      </c>
      <c r="L46" s="190">
        <v>273.04700000000003</v>
      </c>
      <c r="M46" s="190">
        <v>616.40300000000013</v>
      </c>
      <c r="N46" s="190">
        <f t="shared" si="2"/>
        <v>1526.4030000000002</v>
      </c>
      <c r="O46" s="190">
        <v>-459.15800000000002</v>
      </c>
      <c r="P46" s="190">
        <v>487.84199999999998</v>
      </c>
      <c r="Q46" s="190">
        <v>-233</v>
      </c>
      <c r="R46" s="190">
        <v>477</v>
      </c>
      <c r="S46" s="190">
        <v>-926</v>
      </c>
      <c r="T46" s="190">
        <v>-471</v>
      </c>
      <c r="U46" s="190">
        <f>U45+U44</f>
        <v>-2554</v>
      </c>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row>
    <row r="47" spans="1:50">
      <c r="A47" s="174"/>
      <c r="B47" s="176"/>
      <c r="C47" s="176"/>
      <c r="D47" s="176"/>
      <c r="E47" s="176"/>
      <c r="F47" s="176"/>
      <c r="G47" s="176"/>
      <c r="H47" s="176"/>
      <c r="I47" s="176"/>
      <c r="J47" s="176"/>
      <c r="K47" s="176"/>
      <c r="L47" s="176"/>
      <c r="M47" s="176"/>
      <c r="N47" s="176"/>
      <c r="O47" s="176"/>
      <c r="P47" s="176"/>
      <c r="Q47" s="176"/>
      <c r="R47" s="176"/>
      <c r="S47" s="176"/>
      <c r="T47" s="176"/>
      <c r="U47" s="176"/>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row>
    <row r="48" spans="1:50">
      <c r="A48" s="174" t="s">
        <v>279</v>
      </c>
      <c r="B48" s="176">
        <v>-61.953000000000003</v>
      </c>
      <c r="C48" s="176">
        <v>-3.6219999999999999</v>
      </c>
      <c r="D48" s="176">
        <v>-13.468</v>
      </c>
      <c r="E48" s="176">
        <v>-19.283000000000001</v>
      </c>
      <c r="F48" s="176">
        <v>-19.283000000000001</v>
      </c>
      <c r="G48" s="176">
        <v>0</v>
      </c>
      <c r="H48" s="176">
        <v>-15</v>
      </c>
      <c r="I48" s="176">
        <v>-15</v>
      </c>
      <c r="J48" s="176">
        <v>-15</v>
      </c>
      <c r="K48" s="176">
        <v>0</v>
      </c>
      <c r="L48" s="176">
        <v>0</v>
      </c>
      <c r="M48" s="176">
        <v>0</v>
      </c>
      <c r="N48" s="176">
        <f>+M48+N12</f>
        <v>0</v>
      </c>
      <c r="O48" s="176">
        <v>0</v>
      </c>
      <c r="P48" s="176">
        <v>0</v>
      </c>
      <c r="Q48" s="176">
        <v>0</v>
      </c>
      <c r="R48" s="176">
        <v>0</v>
      </c>
      <c r="S48" s="176">
        <v>0</v>
      </c>
      <c r="T48" s="176">
        <v>0</v>
      </c>
      <c r="U48" s="176">
        <v>0</v>
      </c>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row>
    <row r="49" spans="1:50">
      <c r="A49" s="174" t="s">
        <v>280</v>
      </c>
      <c r="B49" s="176">
        <v>0</v>
      </c>
      <c r="C49" s="176"/>
      <c r="D49" s="176"/>
      <c r="E49" s="176"/>
      <c r="F49" s="176">
        <v>0</v>
      </c>
      <c r="G49" s="176">
        <v>0</v>
      </c>
      <c r="H49" s="176">
        <v>0</v>
      </c>
      <c r="I49" s="176">
        <v>0</v>
      </c>
      <c r="J49" s="176">
        <v>0</v>
      </c>
      <c r="K49" s="176">
        <v>0</v>
      </c>
      <c r="L49" s="176">
        <v>-218</v>
      </c>
      <c r="M49" s="176">
        <v>-218.017</v>
      </c>
      <c r="N49" s="176">
        <f>+M49+N13</f>
        <v>-222.017</v>
      </c>
      <c r="O49" s="176">
        <v>0</v>
      </c>
      <c r="P49" s="176">
        <v>31</v>
      </c>
      <c r="Q49" s="176">
        <v>443</v>
      </c>
      <c r="R49" s="176">
        <v>443</v>
      </c>
      <c r="S49" s="176">
        <v>0</v>
      </c>
      <c r="T49" s="176">
        <v>0</v>
      </c>
      <c r="U49" s="176">
        <v>0</v>
      </c>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row>
    <row r="50" spans="1:50">
      <c r="A50" s="174" t="s">
        <v>281</v>
      </c>
      <c r="B50" s="176">
        <v>-154.16900000000001</v>
      </c>
      <c r="C50" s="176">
        <v>-44.338999999999999</v>
      </c>
      <c r="D50" s="176">
        <v>-99.935000000000002</v>
      </c>
      <c r="E50" s="176">
        <v>-499.61200000000002</v>
      </c>
      <c r="F50" s="176">
        <v>-550</v>
      </c>
      <c r="G50" s="176">
        <v>-32</v>
      </c>
      <c r="H50" s="176">
        <v>-77</v>
      </c>
      <c r="I50" s="176">
        <v>-124</v>
      </c>
      <c r="J50" s="176">
        <v>-176</v>
      </c>
      <c r="K50" s="176">
        <v>-37.393000000000001</v>
      </c>
      <c r="L50" s="176">
        <v>-71.393000000000001</v>
      </c>
      <c r="M50" s="176">
        <v>-101.398</v>
      </c>
      <c r="N50" s="176">
        <f>+M50+N14</f>
        <v>-147.398</v>
      </c>
      <c r="O50" s="176">
        <v>-57.5</v>
      </c>
      <c r="P50" s="176">
        <v>-108.5</v>
      </c>
      <c r="Q50" s="176">
        <v>-163.5</v>
      </c>
      <c r="R50" s="176">
        <v>-215.5</v>
      </c>
      <c r="S50" s="176">
        <v>-45</v>
      </c>
      <c r="T50" s="176">
        <v>-83</v>
      </c>
      <c r="U50" s="176">
        <v>-128</v>
      </c>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row>
    <row r="51" spans="1:50">
      <c r="A51" s="174" t="s">
        <v>122</v>
      </c>
      <c r="B51" s="176">
        <v>15.853999999999999</v>
      </c>
      <c r="C51" s="176">
        <v>-10.940000000000003</v>
      </c>
      <c r="D51" s="176">
        <v>-39.280999999999999</v>
      </c>
      <c r="E51" s="176">
        <v>-21.827999999999996</v>
      </c>
      <c r="F51" s="176">
        <v>2</v>
      </c>
      <c r="G51" s="176">
        <v>-1</v>
      </c>
      <c r="H51" s="176">
        <v>-105</v>
      </c>
      <c r="I51" s="176">
        <v>-105</v>
      </c>
      <c r="J51" s="176">
        <v>-99</v>
      </c>
      <c r="K51" s="176">
        <v>-17</v>
      </c>
      <c r="L51" s="176">
        <v>-6</v>
      </c>
      <c r="M51" s="176">
        <v>-10.259</v>
      </c>
      <c r="N51" s="176">
        <f>+M51+N15</f>
        <v>1.7409999999999997</v>
      </c>
      <c r="O51" s="176">
        <v>-11.2</v>
      </c>
      <c r="P51" s="176">
        <v>4.8000000000000007</v>
      </c>
      <c r="Q51" s="176">
        <v>1</v>
      </c>
      <c r="R51" s="176">
        <v>16</v>
      </c>
      <c r="S51" s="176">
        <v>4</v>
      </c>
      <c r="T51" s="176">
        <v>9</v>
      </c>
      <c r="U51" s="176">
        <v>66</v>
      </c>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row>
    <row r="52" spans="1:50" s="156" customFormat="1">
      <c r="A52" s="189" t="s">
        <v>282</v>
      </c>
      <c r="B52" s="190">
        <v>-200.26800000000003</v>
      </c>
      <c r="C52" s="190">
        <v>-58.901000000000003</v>
      </c>
      <c r="D52" s="190">
        <v>-152.684</v>
      </c>
      <c r="E52" s="190">
        <v>-540.72299999999996</v>
      </c>
      <c r="F52" s="190">
        <v>-567.28300000000002</v>
      </c>
      <c r="G52" s="190">
        <v>-33</v>
      </c>
      <c r="H52" s="190">
        <v>-197</v>
      </c>
      <c r="I52" s="190">
        <v>-244</v>
      </c>
      <c r="J52" s="190">
        <v>-290</v>
      </c>
      <c r="K52" s="190">
        <v>-54.305</v>
      </c>
      <c r="L52" s="190">
        <v>-295.30500000000001</v>
      </c>
      <c r="M52" s="190">
        <v>-329.67399999999998</v>
      </c>
      <c r="N52" s="190">
        <f>+M52+N16</f>
        <v>-366.67399999999998</v>
      </c>
      <c r="O52" s="190">
        <v>-68.7</v>
      </c>
      <c r="P52" s="190">
        <v>-72</v>
      </c>
      <c r="Q52" s="190">
        <v>280.3</v>
      </c>
      <c r="R52" s="190">
        <v>243</v>
      </c>
      <c r="S52" s="190">
        <v>-41</v>
      </c>
      <c r="T52" s="190">
        <v>-75</v>
      </c>
      <c r="U52" s="190">
        <f>U50+U51</f>
        <v>-62</v>
      </c>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row>
    <row r="53" spans="1:50">
      <c r="A53" s="174"/>
      <c r="B53" s="176"/>
      <c r="C53" s="176"/>
      <c r="D53" s="176"/>
      <c r="E53" s="176"/>
      <c r="F53" s="176"/>
      <c r="G53" s="176"/>
      <c r="H53" s="176"/>
      <c r="I53" s="176"/>
      <c r="J53" s="176"/>
      <c r="K53" s="176"/>
      <c r="L53" s="176"/>
      <c r="M53" s="176"/>
      <c r="N53" s="176"/>
      <c r="O53" s="176"/>
      <c r="P53" s="176"/>
      <c r="Q53" s="176"/>
      <c r="R53" s="176"/>
      <c r="S53" s="176"/>
      <c r="T53" s="176"/>
      <c r="U53" s="176"/>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row>
    <row r="54" spans="1:50" hidden="1">
      <c r="A54" s="174" t="s">
        <v>469</v>
      </c>
      <c r="B54" s="176">
        <v>0</v>
      </c>
      <c r="C54" s="176">
        <v>0</v>
      </c>
      <c r="D54" s="176">
        <v>0</v>
      </c>
      <c r="E54" s="176">
        <v>0</v>
      </c>
      <c r="F54" s="176">
        <v>0</v>
      </c>
      <c r="G54" s="176">
        <v>501</v>
      </c>
      <c r="H54" s="176">
        <v>2000</v>
      </c>
      <c r="I54" s="176">
        <v>2300</v>
      </c>
      <c r="J54" s="176">
        <v>2300</v>
      </c>
      <c r="K54" s="176">
        <v>0</v>
      </c>
      <c r="L54" s="176">
        <v>800</v>
      </c>
      <c r="M54" s="176">
        <v>1500.068</v>
      </c>
      <c r="N54" s="176">
        <f>+M54+N18</f>
        <v>1500.068</v>
      </c>
      <c r="O54" s="176">
        <v>0</v>
      </c>
      <c r="P54" s="176">
        <v>-800</v>
      </c>
      <c r="Q54" s="176">
        <v>-800</v>
      </c>
      <c r="R54" s="176">
        <v>-800</v>
      </c>
      <c r="S54" s="176">
        <v>0</v>
      </c>
      <c r="T54" s="176"/>
      <c r="U54" s="176"/>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row>
    <row r="55" spans="1:50" hidden="1">
      <c r="A55" s="174" t="s">
        <v>340</v>
      </c>
      <c r="B55" s="176">
        <v>0</v>
      </c>
      <c r="C55" s="176">
        <v>0</v>
      </c>
      <c r="D55" s="176">
        <v>0</v>
      </c>
      <c r="E55" s="176">
        <v>0</v>
      </c>
      <c r="F55" s="176">
        <v>0</v>
      </c>
      <c r="G55" s="176">
        <v>3762</v>
      </c>
      <c r="H55" s="176">
        <v>2865</v>
      </c>
      <c r="I55" s="176">
        <v>2510</v>
      </c>
      <c r="J55" s="176">
        <v>2480</v>
      </c>
      <c r="K55" s="176">
        <v>680</v>
      </c>
      <c r="L55" s="176">
        <v>-400</v>
      </c>
      <c r="M55" s="176">
        <v>-1000</v>
      </c>
      <c r="N55" s="176">
        <f>+M55+N19</f>
        <v>-1720</v>
      </c>
      <c r="O55" s="176">
        <v>-1210</v>
      </c>
      <c r="P55" s="176">
        <v>-460</v>
      </c>
      <c r="Q55" s="176">
        <v>-460</v>
      </c>
      <c r="R55" s="176">
        <v>-460</v>
      </c>
      <c r="S55" s="176">
        <v>0</v>
      </c>
      <c r="T55" s="176"/>
      <c r="U55" s="176"/>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row>
    <row r="56" spans="1:50">
      <c r="A56" s="174" t="s">
        <v>487</v>
      </c>
      <c r="B56" s="176"/>
      <c r="C56" s="176"/>
      <c r="D56" s="176"/>
      <c r="E56" s="176"/>
      <c r="F56" s="176"/>
      <c r="G56" s="176">
        <f>+G54+G55</f>
        <v>4263</v>
      </c>
      <c r="H56" s="176">
        <f t="shared" ref="H56:R56" si="4">+H54+H55</f>
        <v>4865</v>
      </c>
      <c r="I56" s="176">
        <f t="shared" si="4"/>
        <v>4810</v>
      </c>
      <c r="J56" s="176">
        <f t="shared" si="4"/>
        <v>4780</v>
      </c>
      <c r="K56" s="176">
        <f t="shared" si="4"/>
        <v>680</v>
      </c>
      <c r="L56" s="176">
        <f t="shared" si="4"/>
        <v>400</v>
      </c>
      <c r="M56" s="176">
        <f t="shared" si="4"/>
        <v>500.06799999999998</v>
      </c>
      <c r="N56" s="176">
        <f t="shared" si="4"/>
        <v>-219.93200000000002</v>
      </c>
      <c r="O56" s="176">
        <f t="shared" si="4"/>
        <v>-1210</v>
      </c>
      <c r="P56" s="176">
        <f t="shared" si="4"/>
        <v>-1260</v>
      </c>
      <c r="Q56" s="176">
        <f t="shared" si="4"/>
        <v>-1260</v>
      </c>
      <c r="R56" s="176">
        <f t="shared" si="4"/>
        <v>-1260</v>
      </c>
      <c r="S56" s="176">
        <v>900</v>
      </c>
      <c r="T56" s="176">
        <v>100</v>
      </c>
      <c r="U56" s="176">
        <v>100</v>
      </c>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row>
    <row r="57" spans="1:50" hidden="1">
      <c r="A57" s="174" t="s">
        <v>361</v>
      </c>
      <c r="B57" s="176">
        <v>0</v>
      </c>
      <c r="C57" s="176">
        <v>0</v>
      </c>
      <c r="D57" s="176">
        <v>0</v>
      </c>
      <c r="E57" s="176">
        <v>0</v>
      </c>
      <c r="F57" s="176">
        <v>0</v>
      </c>
      <c r="G57" s="176">
        <v>8</v>
      </c>
      <c r="H57" s="176">
        <v>16</v>
      </c>
      <c r="I57" s="176">
        <v>24</v>
      </c>
      <c r="J57" s="176">
        <v>33</v>
      </c>
      <c r="K57" s="176">
        <v>8.4269999999999996</v>
      </c>
      <c r="L57" s="176">
        <v>17.427</v>
      </c>
      <c r="M57" s="176">
        <v>24.401</v>
      </c>
      <c r="N57" s="176">
        <f>+M57+N21</f>
        <v>32.400999999999996</v>
      </c>
      <c r="O57" s="176">
        <v>7.9</v>
      </c>
      <c r="P57" s="176">
        <v>15.9</v>
      </c>
      <c r="Q57" s="176">
        <v>23.9</v>
      </c>
      <c r="R57" s="176">
        <v>32.9</v>
      </c>
      <c r="S57" s="176">
        <v>0</v>
      </c>
      <c r="T57" s="176"/>
      <c r="U57" s="176"/>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row>
    <row r="58" spans="1:50" hidden="1">
      <c r="A58" s="174" t="s">
        <v>322</v>
      </c>
      <c r="B58" s="176">
        <v>0</v>
      </c>
      <c r="C58" s="176">
        <v>0</v>
      </c>
      <c r="D58" s="176">
        <v>0</v>
      </c>
      <c r="E58" s="176">
        <v>0</v>
      </c>
      <c r="F58" s="176">
        <v>0</v>
      </c>
      <c r="G58" s="176">
        <v>-37</v>
      </c>
      <c r="H58" s="176">
        <v>-60</v>
      </c>
      <c r="I58" s="176">
        <v>-89</v>
      </c>
      <c r="J58" s="176">
        <v>-121</v>
      </c>
      <c r="K58" s="176">
        <v>-23.521999999999998</v>
      </c>
      <c r="L58" s="176">
        <v>-69.521999999999991</v>
      </c>
      <c r="M58" s="176">
        <v>-100.23</v>
      </c>
      <c r="N58" s="176">
        <f>+M58+N22</f>
        <v>-135.23000000000002</v>
      </c>
      <c r="O58" s="176">
        <v>-25.8</v>
      </c>
      <c r="P58" s="176">
        <v>-57.8</v>
      </c>
      <c r="Q58" s="176">
        <v>-92.8</v>
      </c>
      <c r="R58" s="176">
        <v>-116</v>
      </c>
      <c r="S58" s="176">
        <v>0</v>
      </c>
      <c r="T58" s="176"/>
      <c r="U58" s="176"/>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row>
    <row r="59" spans="1:50">
      <c r="A59" s="174" t="s">
        <v>488</v>
      </c>
      <c r="B59" s="176"/>
      <c r="C59" s="176"/>
      <c r="D59" s="176"/>
      <c r="E59" s="176"/>
      <c r="F59" s="176"/>
      <c r="G59" s="176">
        <f>+G57+G58</f>
        <v>-29</v>
      </c>
      <c r="H59" s="176">
        <f t="shared" ref="H59:R59" si="5">+H57+H58</f>
        <v>-44</v>
      </c>
      <c r="I59" s="176">
        <f t="shared" si="5"/>
        <v>-65</v>
      </c>
      <c r="J59" s="176">
        <f t="shared" si="5"/>
        <v>-88</v>
      </c>
      <c r="K59" s="176">
        <f t="shared" si="5"/>
        <v>-15.094999999999999</v>
      </c>
      <c r="L59" s="176">
        <f t="shared" si="5"/>
        <v>-52.094999999999992</v>
      </c>
      <c r="M59" s="176">
        <f t="shared" si="5"/>
        <v>-75.829000000000008</v>
      </c>
      <c r="N59" s="176">
        <f t="shared" si="5"/>
        <v>-102.82900000000002</v>
      </c>
      <c r="O59" s="176">
        <f t="shared" si="5"/>
        <v>-17.899999999999999</v>
      </c>
      <c r="P59" s="176">
        <f t="shared" si="5"/>
        <v>-41.9</v>
      </c>
      <c r="Q59" s="176">
        <f t="shared" si="5"/>
        <v>-68.900000000000006</v>
      </c>
      <c r="R59" s="176">
        <f t="shared" si="5"/>
        <v>-83.1</v>
      </c>
      <c r="S59" s="176">
        <v>-17</v>
      </c>
      <c r="T59" s="176">
        <v>-34</v>
      </c>
      <c r="U59" s="176">
        <v>-53</v>
      </c>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row>
    <row r="60" spans="1:50">
      <c r="A60" s="174" t="s">
        <v>283</v>
      </c>
      <c r="B60" s="176">
        <v>154.13200000000006</v>
      </c>
      <c r="C60" s="176">
        <v>391</v>
      </c>
      <c r="D60" s="176">
        <v>-122.5</v>
      </c>
      <c r="E60" s="176">
        <v>225.39999999999998</v>
      </c>
      <c r="F60" s="176">
        <v>3170.7</v>
      </c>
      <c r="G60" s="178">
        <v>-4474</v>
      </c>
      <c r="H60" s="178">
        <v>-4474</v>
      </c>
      <c r="I60" s="178">
        <v>-4474</v>
      </c>
      <c r="J60" s="178">
        <v>-4474</v>
      </c>
      <c r="K60" s="178">
        <v>0</v>
      </c>
      <c r="L60" s="178">
        <v>0</v>
      </c>
      <c r="M60" s="178">
        <v>0</v>
      </c>
      <c r="N60" s="178">
        <f>+M60+N24</f>
        <v>0</v>
      </c>
      <c r="O60" s="178">
        <v>0</v>
      </c>
      <c r="P60" s="178">
        <v>0</v>
      </c>
      <c r="Q60" s="178">
        <v>0</v>
      </c>
      <c r="R60" s="178">
        <v>0</v>
      </c>
      <c r="S60" s="178">
        <v>0</v>
      </c>
      <c r="T60" s="178">
        <v>0</v>
      </c>
      <c r="U60" s="178">
        <v>0</v>
      </c>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row>
    <row r="61" spans="1:50">
      <c r="A61" s="174" t="s">
        <v>333</v>
      </c>
      <c r="B61" s="176">
        <v>0</v>
      </c>
      <c r="C61" s="176">
        <v>0</v>
      </c>
      <c r="D61" s="176">
        <v>0</v>
      </c>
      <c r="E61" s="176">
        <v>0</v>
      </c>
      <c r="F61" s="176">
        <v>0</v>
      </c>
      <c r="G61" s="176">
        <v>620</v>
      </c>
      <c r="H61" s="176">
        <v>620</v>
      </c>
      <c r="I61" s="176">
        <v>620</v>
      </c>
      <c r="J61" s="176">
        <v>620</v>
      </c>
      <c r="K61" s="176">
        <v>0</v>
      </c>
      <c r="L61" s="176">
        <v>0</v>
      </c>
      <c r="M61" s="176">
        <v>0</v>
      </c>
      <c r="N61" s="176">
        <f>+M61+N25</f>
        <v>0</v>
      </c>
      <c r="O61" s="176">
        <v>4300</v>
      </c>
      <c r="P61" s="176">
        <v>4292</v>
      </c>
      <c r="Q61" s="176">
        <v>4292</v>
      </c>
      <c r="R61" s="176">
        <v>4292</v>
      </c>
      <c r="S61" s="176">
        <v>0</v>
      </c>
      <c r="T61" s="176">
        <v>0</v>
      </c>
      <c r="U61" s="176">
        <v>0</v>
      </c>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row>
    <row r="62" spans="1:50">
      <c r="A62" s="174" t="s">
        <v>61</v>
      </c>
      <c r="B62" s="176">
        <v>-615.64099999999996</v>
      </c>
      <c r="C62" s="176">
        <v>0</v>
      </c>
      <c r="D62" s="176">
        <v>-32.012</v>
      </c>
      <c r="E62" s="176">
        <v>-32.012</v>
      </c>
      <c r="F62" s="176">
        <v>-3310</v>
      </c>
      <c r="G62" s="176">
        <v>0</v>
      </c>
      <c r="H62" s="176">
        <v>-219</v>
      </c>
      <c r="I62" s="176">
        <v>-219</v>
      </c>
      <c r="J62" s="176">
        <v>-438</v>
      </c>
      <c r="K62" s="176">
        <v>0</v>
      </c>
      <c r="L62" s="176">
        <v>0</v>
      </c>
      <c r="M62" s="176">
        <v>0</v>
      </c>
      <c r="N62" s="176">
        <f>+M62+N26</f>
        <v>0</v>
      </c>
      <c r="O62" s="176">
        <v>0</v>
      </c>
      <c r="P62" s="176">
        <v>0</v>
      </c>
      <c r="Q62" s="176">
        <v>0</v>
      </c>
      <c r="R62" s="176">
        <v>0</v>
      </c>
      <c r="S62" s="176">
        <v>0</v>
      </c>
      <c r="T62" s="176">
        <v>0</v>
      </c>
      <c r="U62" s="176"/>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row>
    <row r="63" spans="1:50">
      <c r="A63" s="174" t="s">
        <v>62</v>
      </c>
      <c r="B63" s="176">
        <v>-4.3869999999999996</v>
      </c>
      <c r="C63" s="176">
        <v>40.518000000000001</v>
      </c>
      <c r="D63" s="176">
        <v>61.632999999999996</v>
      </c>
      <c r="E63" s="176">
        <v>19.253000000000004</v>
      </c>
      <c r="F63" s="176">
        <v>-70</v>
      </c>
      <c r="G63" s="176">
        <v>85</v>
      </c>
      <c r="H63" s="176">
        <v>90</v>
      </c>
      <c r="I63" s="176">
        <v>93</v>
      </c>
      <c r="J63" s="176">
        <v>75</v>
      </c>
      <c r="K63" s="176">
        <v>12.16</v>
      </c>
      <c r="L63" s="176">
        <v>10.16</v>
      </c>
      <c r="M63" s="176">
        <v>34.01</v>
      </c>
      <c r="N63" s="176">
        <f>+M63+N27</f>
        <v>22.009999999999998</v>
      </c>
      <c r="O63" s="176">
        <v>13.1</v>
      </c>
      <c r="P63" s="176">
        <v>-46.9</v>
      </c>
      <c r="Q63" s="176">
        <v>-57</v>
      </c>
      <c r="R63" s="176">
        <v>-39</v>
      </c>
      <c r="S63" s="176">
        <v>4</v>
      </c>
      <c r="T63" s="176">
        <v>9</v>
      </c>
      <c r="U63" s="176">
        <v>-89</v>
      </c>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row>
    <row r="64" spans="1:50" s="156" customFormat="1">
      <c r="A64" s="189" t="s">
        <v>63</v>
      </c>
      <c r="B64" s="190">
        <v>-465.8959999999999</v>
      </c>
      <c r="C64" s="190">
        <v>431.51800000000003</v>
      </c>
      <c r="D64" s="190">
        <v>-92.879000000000005</v>
      </c>
      <c r="E64" s="190">
        <v>212.64099999999999</v>
      </c>
      <c r="F64" s="190">
        <v>-209.30000000000018</v>
      </c>
      <c r="G64" s="190">
        <v>466</v>
      </c>
      <c r="H64" s="190">
        <v>838</v>
      </c>
      <c r="I64" s="190">
        <v>765</v>
      </c>
      <c r="J64" s="190">
        <v>475</v>
      </c>
      <c r="K64" s="190">
        <v>677.05700000000002</v>
      </c>
      <c r="L64" s="190">
        <v>357.05700000000002</v>
      </c>
      <c r="M64" s="190">
        <v>458.25099999999998</v>
      </c>
      <c r="N64" s="190">
        <f>+M64+N28</f>
        <v>-300.74900000000002</v>
      </c>
      <c r="O64" s="190">
        <v>3085.4</v>
      </c>
      <c r="P64" s="190">
        <v>2942.4</v>
      </c>
      <c r="Q64" s="190">
        <v>2906</v>
      </c>
      <c r="R64" s="190">
        <v>2910</v>
      </c>
      <c r="S64" s="190">
        <v>887</v>
      </c>
      <c r="T64" s="190">
        <v>75</v>
      </c>
      <c r="U64" s="190">
        <f>SUM(U56:U63)</f>
        <v>-42</v>
      </c>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row>
    <row r="65" spans="1:50">
      <c r="A65" s="174"/>
      <c r="B65" s="176"/>
      <c r="C65" s="176"/>
      <c r="D65" s="176"/>
      <c r="E65" s="176"/>
      <c r="F65" s="176"/>
      <c r="G65" s="176"/>
      <c r="H65" s="176"/>
      <c r="I65" s="176"/>
      <c r="J65" s="176"/>
      <c r="K65" s="176"/>
      <c r="L65" s="176"/>
      <c r="M65" s="176"/>
      <c r="N65" s="176"/>
      <c r="O65" s="176"/>
      <c r="P65" s="176"/>
      <c r="Q65" s="176"/>
      <c r="R65" s="176"/>
      <c r="S65" s="176"/>
      <c r="T65" s="176"/>
      <c r="U65" s="176"/>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row>
    <row r="66" spans="1:50" s="156" customFormat="1">
      <c r="A66" s="189" t="s">
        <v>66</v>
      </c>
      <c r="B66" s="190">
        <v>55.577332396972508</v>
      </c>
      <c r="C66" s="190">
        <v>14.774999999999807</v>
      </c>
      <c r="D66" s="190">
        <v>24.012999999999792</v>
      </c>
      <c r="E66" s="190">
        <v>57.996999999999872</v>
      </c>
      <c r="F66" s="190">
        <v>339.20099999999945</v>
      </c>
      <c r="G66" s="190">
        <v>276</v>
      </c>
      <c r="H66" s="190">
        <v>1110</v>
      </c>
      <c r="I66" s="190">
        <v>428</v>
      </c>
      <c r="J66" s="190">
        <v>787</v>
      </c>
      <c r="K66" s="190">
        <v>75.799000000000092</v>
      </c>
      <c r="L66" s="190">
        <v>334.79900000000009</v>
      </c>
      <c r="M66" s="190">
        <v>744.98000000000013</v>
      </c>
      <c r="N66" s="190">
        <f>+M66+N30</f>
        <v>857.98000000000013</v>
      </c>
      <c r="O66" s="190">
        <v>2557.5419999999999</v>
      </c>
      <c r="P66" s="190">
        <v>3358</v>
      </c>
      <c r="Q66" s="190">
        <v>2954</v>
      </c>
      <c r="R66" s="190">
        <v>3630</v>
      </c>
      <c r="S66" s="190">
        <v>-79</v>
      </c>
      <c r="T66" s="190">
        <v>-471</v>
      </c>
      <c r="U66" s="190">
        <f>U52+U46+U64</f>
        <v>-2658</v>
      </c>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row>
    <row r="67" spans="1:50">
      <c r="A67" s="174"/>
      <c r="B67" s="176"/>
      <c r="C67" s="176"/>
      <c r="D67" s="176"/>
      <c r="E67" s="176"/>
      <c r="F67" s="176"/>
      <c r="G67" s="176"/>
      <c r="H67" s="176"/>
      <c r="I67" s="176"/>
      <c r="J67" s="176"/>
      <c r="K67" s="176"/>
      <c r="L67" s="176"/>
      <c r="M67" s="176"/>
      <c r="N67" s="176"/>
      <c r="O67" s="176"/>
      <c r="P67" s="176"/>
      <c r="Q67" s="176"/>
      <c r="R67" s="176"/>
      <c r="S67" s="176"/>
      <c r="T67" s="176"/>
      <c r="U67" s="176"/>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row>
    <row r="68" spans="1:50" s="156" customFormat="1">
      <c r="A68" s="189" t="s">
        <v>284</v>
      </c>
      <c r="B68" s="190">
        <v>32.92</v>
      </c>
      <c r="C68" s="190">
        <v>88.597332396972504</v>
      </c>
      <c r="D68" s="190">
        <v>88.597332396972504</v>
      </c>
      <c r="E68" s="190">
        <v>88.597332396972504</v>
      </c>
      <c r="F68" s="190">
        <v>88.597332396972504</v>
      </c>
      <c r="G68" s="190">
        <v>428</v>
      </c>
      <c r="H68" s="190">
        <v>428</v>
      </c>
      <c r="I68" s="190">
        <v>428</v>
      </c>
      <c r="J68" s="190">
        <v>428</v>
      </c>
      <c r="K68" s="190">
        <v>1238</v>
      </c>
      <c r="L68" s="190">
        <v>1238</v>
      </c>
      <c r="M68" s="190">
        <v>1238</v>
      </c>
      <c r="N68" s="190">
        <f>+M68</f>
        <v>1238</v>
      </c>
      <c r="O68" s="190">
        <v>2040</v>
      </c>
      <c r="P68" s="190">
        <v>2040</v>
      </c>
      <c r="Q68" s="190">
        <v>2040</v>
      </c>
      <c r="R68" s="190">
        <v>2040</v>
      </c>
      <c r="S68" s="190">
        <v>5702</v>
      </c>
      <c r="T68" s="190">
        <v>5702</v>
      </c>
      <c r="U68" s="190">
        <v>5702</v>
      </c>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row>
    <row r="69" spans="1:50">
      <c r="A69" s="174" t="s">
        <v>68</v>
      </c>
      <c r="B69" s="176">
        <v>0</v>
      </c>
      <c r="C69" s="176">
        <v>0</v>
      </c>
      <c r="D69" s="176">
        <v>0</v>
      </c>
      <c r="E69" s="176">
        <v>0</v>
      </c>
      <c r="F69" s="176">
        <v>0</v>
      </c>
      <c r="G69" s="176">
        <v>27</v>
      </c>
      <c r="H69" s="176">
        <v>34</v>
      </c>
      <c r="I69" s="176">
        <v>32</v>
      </c>
      <c r="J69" s="176">
        <v>23</v>
      </c>
      <c r="K69" s="176">
        <v>-46</v>
      </c>
      <c r="L69" s="176">
        <v>-49</v>
      </c>
      <c r="M69" s="176">
        <v>-49</v>
      </c>
      <c r="N69" s="176">
        <v>-56</v>
      </c>
      <c r="O69" s="176">
        <v>32.200000000000003</v>
      </c>
      <c r="P69" s="176">
        <v>22</v>
      </c>
      <c r="Q69" s="176">
        <v>21</v>
      </c>
      <c r="R69" s="176">
        <v>32</v>
      </c>
      <c r="S69" s="176">
        <v>19</v>
      </c>
      <c r="T69" s="176">
        <v>22</v>
      </c>
      <c r="U69" s="176">
        <v>21</v>
      </c>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row>
    <row r="70" spans="1:50" s="156" customFormat="1">
      <c r="A70" s="189" t="s">
        <v>69</v>
      </c>
      <c r="B70" s="190">
        <v>88.597332396972504</v>
      </c>
      <c r="C70" s="190">
        <v>103.37233239697231</v>
      </c>
      <c r="D70" s="190">
        <v>112.6103323969723</v>
      </c>
      <c r="E70" s="190">
        <v>146.59433239697239</v>
      </c>
      <c r="F70" s="190">
        <v>427.79833239697194</v>
      </c>
      <c r="G70" s="190">
        <v>731</v>
      </c>
      <c r="H70" s="190">
        <v>1572</v>
      </c>
      <c r="I70" s="190">
        <v>889</v>
      </c>
      <c r="J70" s="190">
        <v>1238</v>
      </c>
      <c r="K70" s="190">
        <v>1267</v>
      </c>
      <c r="L70" s="190">
        <v>1525</v>
      </c>
      <c r="M70" s="190">
        <v>1935.7970000000007</v>
      </c>
      <c r="N70" s="190">
        <v>2040</v>
      </c>
      <c r="O70" s="190">
        <v>4629</v>
      </c>
      <c r="P70" s="190">
        <v>5420</v>
      </c>
      <c r="Q70" s="190">
        <v>5014</v>
      </c>
      <c r="R70" s="190">
        <v>5702</v>
      </c>
      <c r="S70" s="190">
        <v>5642</v>
      </c>
      <c r="T70" s="190">
        <v>5254</v>
      </c>
      <c r="U70" s="190">
        <v>3065</v>
      </c>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row>
    <row r="71" spans="1:50">
      <c r="A71" s="148"/>
      <c r="B71" s="148"/>
      <c r="C71" s="148"/>
      <c r="D71" s="148"/>
      <c r="E71" s="148"/>
      <c r="F71" s="148"/>
      <c r="G71" s="148"/>
      <c r="H71" s="148"/>
      <c r="I71" s="148"/>
      <c r="J71" s="148"/>
      <c r="K71" s="148"/>
      <c r="L71" s="152"/>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row>
    <row r="72" spans="1:50">
      <c r="A72" s="179"/>
      <c r="B72" s="152"/>
      <c r="C72" s="152"/>
      <c r="D72" s="152"/>
      <c r="E72" s="152"/>
      <c r="F72" s="152"/>
      <c r="G72" s="152"/>
      <c r="H72" s="152"/>
      <c r="I72" s="152"/>
      <c r="J72" s="152"/>
      <c r="K72" s="152"/>
      <c r="L72" s="152"/>
      <c r="M72" s="152"/>
      <c r="N72" s="152"/>
      <c r="O72" s="152"/>
      <c r="P72" s="152"/>
      <c r="Q72" s="152"/>
      <c r="R72" s="152"/>
      <c r="S72" s="152"/>
      <c r="T72" s="152"/>
      <c r="U72" s="152"/>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row>
    <row r="73" spans="1:50">
      <c r="A73" s="148"/>
      <c r="B73" s="148"/>
      <c r="C73" s="148"/>
      <c r="D73" s="148"/>
      <c r="E73" s="148"/>
      <c r="F73" s="148"/>
      <c r="G73" s="148"/>
      <c r="H73" s="148"/>
      <c r="I73" s="148"/>
      <c r="J73" s="148"/>
      <c r="K73" s="148"/>
      <c r="L73" s="152"/>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row>
    <row r="74" spans="1:50">
      <c r="A74" s="148"/>
      <c r="B74" s="148"/>
      <c r="C74" s="148"/>
      <c r="D74" s="148"/>
      <c r="E74" s="148"/>
      <c r="F74" s="148"/>
      <c r="G74" s="148"/>
      <c r="H74" s="148"/>
      <c r="I74" s="148"/>
      <c r="J74" s="148"/>
      <c r="K74" s="148"/>
      <c r="L74" s="152"/>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row>
    <row r="75" spans="1:50">
      <c r="A75" s="148"/>
      <c r="B75" s="148"/>
      <c r="C75" s="148"/>
      <c r="D75" s="148"/>
      <c r="E75" s="148"/>
      <c r="F75" s="148"/>
      <c r="G75" s="148"/>
      <c r="H75" s="148"/>
      <c r="I75" s="148"/>
      <c r="J75" s="148"/>
      <c r="K75" s="148"/>
      <c r="L75" s="152"/>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row>
    <row r="76" spans="1:50">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row>
    <row r="77" spans="1:50">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row>
    <row r="78" spans="1:50">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row>
    <row r="79" spans="1:50">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row>
    <row r="80" spans="1:50">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row>
    <row r="81" spans="1:50">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row>
    <row r="82" spans="1:50">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row>
    <row r="83" spans="1:50">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row>
    <row r="84" spans="1:50">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row>
    <row r="85" spans="1:50">
      <c r="A85" s="148"/>
      <c r="B85" s="148"/>
      <c r="C85" s="148"/>
      <c r="D85" s="148"/>
      <c r="E85" s="148"/>
      <c r="F85" s="148"/>
      <c r="G85" s="148"/>
      <c r="H85" s="148"/>
      <c r="I85" s="148"/>
      <c r="J85" s="148"/>
      <c r="K85" s="148"/>
      <c r="L85" s="148"/>
      <c r="M85" s="148"/>
      <c r="N85" s="148"/>
    </row>
    <row r="86" spans="1:50">
      <c r="A86" s="148"/>
      <c r="B86" s="148"/>
      <c r="C86" s="148"/>
      <c r="D86" s="148"/>
      <c r="E86" s="148"/>
      <c r="F86" s="148"/>
      <c r="G86" s="148"/>
      <c r="H86" s="148"/>
      <c r="I86" s="148"/>
      <c r="J86" s="148"/>
      <c r="K86" s="148"/>
      <c r="L86" s="148"/>
      <c r="M86" s="148"/>
      <c r="N86" s="148"/>
    </row>
    <row r="87" spans="1:50">
      <c r="A87" s="148"/>
      <c r="B87" s="148"/>
      <c r="C87" s="148"/>
      <c r="D87" s="148"/>
      <c r="E87" s="148"/>
      <c r="F87" s="148"/>
      <c r="G87" s="148"/>
      <c r="H87" s="148"/>
      <c r="I87" s="148"/>
      <c r="J87" s="148"/>
      <c r="K87" s="148"/>
      <c r="L87" s="148"/>
      <c r="M87" s="148"/>
      <c r="N87" s="148"/>
    </row>
    <row r="88" spans="1:50">
      <c r="A88" s="148"/>
      <c r="B88" s="148"/>
      <c r="C88" s="148"/>
      <c r="D88" s="148"/>
      <c r="E88" s="148"/>
      <c r="F88" s="148"/>
      <c r="G88" s="148"/>
      <c r="H88" s="148"/>
      <c r="I88" s="148"/>
      <c r="J88" s="148"/>
      <c r="K88" s="148"/>
      <c r="L88" s="148"/>
      <c r="M88" s="148"/>
      <c r="N88" s="148"/>
    </row>
    <row r="89" spans="1:50">
      <c r="A89" s="148"/>
      <c r="B89" s="148"/>
      <c r="C89" s="148"/>
      <c r="D89" s="148"/>
      <c r="E89" s="148"/>
      <c r="F89" s="148"/>
      <c r="G89" s="148"/>
      <c r="H89" s="148"/>
      <c r="I89" s="148"/>
      <c r="J89" s="148"/>
      <c r="K89" s="148"/>
      <c r="L89" s="148"/>
      <c r="M89" s="148"/>
      <c r="N89" s="148"/>
    </row>
    <row r="90" spans="1:50">
      <c r="A90" s="148"/>
      <c r="B90" s="148"/>
      <c r="C90" s="148"/>
      <c r="D90" s="148"/>
      <c r="E90" s="148"/>
      <c r="F90" s="148"/>
      <c r="G90" s="148"/>
      <c r="H90" s="148"/>
      <c r="I90" s="148"/>
      <c r="J90" s="148"/>
      <c r="K90" s="148"/>
      <c r="L90" s="148"/>
      <c r="M90" s="148"/>
      <c r="N90" s="148"/>
    </row>
    <row r="91" spans="1:50">
      <c r="A91" s="148"/>
      <c r="B91" s="148"/>
      <c r="C91" s="148"/>
      <c r="D91" s="148"/>
      <c r="E91" s="148"/>
      <c r="F91" s="148"/>
      <c r="G91" s="148"/>
      <c r="H91" s="148"/>
      <c r="I91" s="148"/>
      <c r="J91" s="148"/>
      <c r="K91" s="148"/>
      <c r="L91" s="148"/>
      <c r="M91" s="148"/>
      <c r="N91" s="148"/>
    </row>
    <row r="92" spans="1:50">
      <c r="A92" s="148"/>
      <c r="B92" s="148"/>
      <c r="C92" s="148"/>
      <c r="D92" s="148"/>
      <c r="E92" s="148"/>
      <c r="F92" s="148"/>
      <c r="G92" s="148"/>
      <c r="H92" s="148"/>
      <c r="I92" s="148"/>
      <c r="J92" s="148"/>
      <c r="K92" s="148"/>
      <c r="L92" s="148"/>
      <c r="M92" s="148"/>
      <c r="N92" s="148"/>
    </row>
    <row r="93" spans="1:50">
      <c r="A93" s="148"/>
      <c r="B93" s="148"/>
      <c r="C93" s="148"/>
      <c r="D93" s="148"/>
      <c r="E93" s="148"/>
      <c r="F93" s="148"/>
      <c r="G93" s="148"/>
      <c r="H93" s="148"/>
      <c r="I93" s="148"/>
      <c r="J93" s="148"/>
      <c r="K93" s="148"/>
      <c r="L93" s="148"/>
      <c r="M93" s="148"/>
      <c r="N93" s="148"/>
    </row>
    <row r="94" spans="1:50">
      <c r="A94" s="148"/>
      <c r="B94" s="148"/>
      <c r="C94" s="148"/>
      <c r="D94" s="148"/>
      <c r="E94" s="148"/>
      <c r="F94" s="148"/>
      <c r="G94" s="148"/>
      <c r="H94" s="148"/>
      <c r="I94" s="148"/>
      <c r="J94" s="148"/>
      <c r="K94" s="148"/>
      <c r="L94" s="148"/>
      <c r="M94" s="148"/>
      <c r="N94" s="148"/>
    </row>
    <row r="95" spans="1:50">
      <c r="A95" s="148"/>
      <c r="B95" s="148"/>
      <c r="C95" s="148"/>
      <c r="D95" s="148"/>
      <c r="E95" s="148"/>
      <c r="F95" s="148"/>
      <c r="G95" s="148"/>
      <c r="H95" s="148"/>
      <c r="I95" s="148"/>
      <c r="J95" s="148"/>
      <c r="K95" s="148"/>
      <c r="L95" s="148"/>
      <c r="M95" s="148"/>
      <c r="N95" s="148"/>
    </row>
    <row r="96" spans="1:50">
      <c r="A96" s="148"/>
      <c r="B96" s="148"/>
      <c r="C96" s="148"/>
      <c r="D96" s="148"/>
      <c r="E96" s="148"/>
      <c r="F96" s="148"/>
      <c r="G96" s="148"/>
      <c r="H96" s="148"/>
      <c r="I96" s="148"/>
      <c r="J96" s="148"/>
      <c r="K96" s="148"/>
      <c r="L96" s="148"/>
      <c r="M96" s="148"/>
      <c r="N96" s="148"/>
    </row>
    <row r="97" spans="1:14">
      <c r="A97" s="148"/>
      <c r="B97" s="148"/>
      <c r="C97" s="148"/>
      <c r="D97" s="148"/>
      <c r="E97" s="148"/>
      <c r="F97" s="148"/>
      <c r="G97" s="148"/>
      <c r="H97" s="148"/>
      <c r="I97" s="148"/>
      <c r="J97" s="148"/>
      <c r="K97" s="148"/>
      <c r="L97" s="148"/>
      <c r="M97" s="148"/>
      <c r="N97" s="148"/>
    </row>
    <row r="98" spans="1:14">
      <c r="A98" s="148"/>
      <c r="B98" s="148"/>
      <c r="C98" s="148"/>
      <c r="D98" s="148"/>
      <c r="E98" s="148"/>
      <c r="F98" s="148"/>
      <c r="G98" s="148"/>
      <c r="H98" s="148"/>
      <c r="I98" s="148"/>
      <c r="J98" s="148"/>
      <c r="K98" s="148"/>
      <c r="L98" s="148"/>
      <c r="M98" s="148"/>
      <c r="N98" s="148"/>
    </row>
    <row r="99" spans="1:14">
      <c r="A99" s="148"/>
      <c r="B99" s="148"/>
      <c r="C99" s="148"/>
      <c r="D99" s="148"/>
      <c r="E99" s="148"/>
      <c r="F99" s="148"/>
      <c r="G99" s="148"/>
      <c r="H99" s="148"/>
      <c r="I99" s="148"/>
      <c r="J99" s="148"/>
      <c r="K99" s="148"/>
      <c r="L99" s="148"/>
      <c r="M99" s="148"/>
      <c r="N99" s="148"/>
    </row>
    <row r="100" spans="1:14">
      <c r="A100" s="148"/>
      <c r="B100" s="148"/>
      <c r="C100" s="148"/>
      <c r="D100" s="148"/>
      <c r="E100" s="148"/>
      <c r="F100" s="148"/>
      <c r="G100" s="148"/>
      <c r="H100" s="148"/>
      <c r="I100" s="148"/>
      <c r="J100" s="148"/>
      <c r="K100" s="148"/>
      <c r="L100" s="148"/>
      <c r="M100" s="148"/>
      <c r="N100" s="148"/>
    </row>
    <row r="101" spans="1:14">
      <c r="A101" s="148"/>
      <c r="B101" s="148"/>
      <c r="C101" s="148"/>
      <c r="D101" s="148"/>
      <c r="E101" s="148"/>
      <c r="F101" s="148"/>
      <c r="G101" s="148"/>
      <c r="H101" s="148"/>
      <c r="I101" s="148"/>
      <c r="J101" s="148"/>
      <c r="K101" s="148"/>
      <c r="L101" s="148"/>
      <c r="M101" s="148"/>
      <c r="N101" s="148"/>
    </row>
    <row r="102" spans="1:14">
      <c r="A102" s="148"/>
      <c r="B102" s="148"/>
      <c r="C102" s="148"/>
      <c r="D102" s="148"/>
      <c r="E102" s="148"/>
      <c r="F102" s="148"/>
      <c r="G102" s="148"/>
      <c r="H102" s="148"/>
      <c r="I102" s="148"/>
      <c r="J102" s="148"/>
      <c r="K102" s="148"/>
      <c r="L102" s="148"/>
      <c r="M102" s="148"/>
      <c r="N102" s="148"/>
    </row>
    <row r="103" spans="1:14">
      <c r="A103" s="148"/>
      <c r="B103" s="148"/>
      <c r="C103" s="148"/>
      <c r="D103" s="148"/>
      <c r="E103" s="148"/>
      <c r="F103" s="148"/>
      <c r="G103" s="148"/>
      <c r="H103" s="148"/>
      <c r="I103" s="148"/>
      <c r="J103" s="148"/>
      <c r="K103" s="148"/>
      <c r="L103" s="148"/>
      <c r="M103" s="148"/>
      <c r="N103" s="148"/>
    </row>
    <row r="104" spans="1:14">
      <c r="A104" s="148"/>
      <c r="B104" s="148"/>
      <c r="C104" s="148"/>
      <c r="D104" s="148"/>
      <c r="E104" s="148"/>
      <c r="F104" s="148"/>
      <c r="G104" s="148"/>
      <c r="H104" s="148"/>
      <c r="I104" s="148"/>
      <c r="J104" s="148"/>
      <c r="K104" s="148"/>
      <c r="L104" s="148"/>
      <c r="M104" s="148"/>
      <c r="N104" s="148"/>
    </row>
    <row r="105" spans="1:14">
      <c r="A105" s="148"/>
      <c r="B105" s="148"/>
      <c r="C105" s="148"/>
      <c r="D105" s="148"/>
      <c r="E105" s="148"/>
      <c r="F105" s="148"/>
      <c r="G105" s="148"/>
      <c r="H105" s="148"/>
      <c r="I105" s="148"/>
      <c r="J105" s="148"/>
      <c r="K105" s="148"/>
      <c r="L105" s="148"/>
      <c r="M105" s="148"/>
      <c r="N105" s="148"/>
    </row>
    <row r="106" spans="1:14">
      <c r="A106" s="148"/>
      <c r="B106" s="148"/>
      <c r="C106" s="148"/>
      <c r="D106" s="148"/>
      <c r="E106" s="148"/>
      <c r="F106" s="148"/>
      <c r="G106" s="148"/>
      <c r="H106" s="148"/>
      <c r="I106" s="148"/>
      <c r="J106" s="148"/>
      <c r="K106" s="148"/>
      <c r="L106" s="148"/>
      <c r="M106" s="148"/>
      <c r="N106" s="148"/>
    </row>
    <row r="107" spans="1:14">
      <c r="A107" s="148"/>
      <c r="B107" s="148"/>
      <c r="C107" s="148"/>
      <c r="D107" s="148"/>
      <c r="E107" s="148"/>
      <c r="F107" s="148"/>
      <c r="G107" s="148"/>
      <c r="H107" s="148"/>
      <c r="I107" s="148"/>
      <c r="J107" s="148"/>
      <c r="K107" s="148"/>
      <c r="L107" s="148"/>
      <c r="M107" s="148"/>
      <c r="N107" s="148"/>
    </row>
    <row r="108" spans="1:14">
      <c r="A108" s="148"/>
      <c r="B108" s="148"/>
      <c r="C108" s="148"/>
      <c r="D108" s="148"/>
      <c r="E108" s="148"/>
      <c r="F108" s="148"/>
      <c r="G108" s="148"/>
      <c r="H108" s="148"/>
      <c r="I108" s="148"/>
      <c r="J108" s="148"/>
      <c r="K108" s="148"/>
      <c r="L108" s="148"/>
      <c r="M108" s="148"/>
      <c r="N108" s="148"/>
    </row>
    <row r="109" spans="1:14">
      <c r="A109" s="148"/>
      <c r="B109" s="148"/>
      <c r="C109" s="148"/>
      <c r="D109" s="148"/>
      <c r="E109" s="148"/>
      <c r="F109" s="148"/>
      <c r="G109" s="148"/>
      <c r="H109" s="148"/>
      <c r="I109" s="148"/>
      <c r="J109" s="148"/>
      <c r="K109" s="148"/>
      <c r="L109" s="148"/>
      <c r="M109" s="148"/>
      <c r="N109" s="148"/>
    </row>
    <row r="110" spans="1:14">
      <c r="A110" s="148"/>
      <c r="B110" s="148"/>
      <c r="C110" s="148"/>
      <c r="D110" s="148"/>
      <c r="E110" s="148"/>
      <c r="F110" s="148"/>
      <c r="G110" s="148"/>
      <c r="H110" s="148"/>
      <c r="I110" s="148"/>
      <c r="J110" s="148"/>
      <c r="K110" s="148"/>
      <c r="L110" s="148"/>
      <c r="M110" s="148"/>
      <c r="N110" s="148"/>
    </row>
    <row r="111" spans="1:14">
      <c r="A111" s="148"/>
      <c r="B111" s="148"/>
      <c r="C111" s="148"/>
      <c r="D111" s="148"/>
      <c r="E111" s="148"/>
      <c r="F111" s="148"/>
      <c r="G111" s="148"/>
      <c r="H111" s="148"/>
      <c r="I111" s="148"/>
      <c r="J111" s="148"/>
      <c r="K111" s="148"/>
      <c r="L111" s="148"/>
      <c r="M111" s="148"/>
      <c r="N111" s="148"/>
    </row>
    <row r="112" spans="1:14">
      <c r="A112" s="148"/>
      <c r="B112" s="148"/>
      <c r="C112" s="148"/>
      <c r="D112" s="148"/>
      <c r="E112" s="148"/>
      <c r="F112" s="148"/>
      <c r="G112" s="148"/>
      <c r="H112" s="148"/>
      <c r="I112" s="148"/>
      <c r="J112" s="148"/>
      <c r="K112" s="148"/>
      <c r="L112" s="148"/>
      <c r="M112" s="148"/>
      <c r="N112" s="148"/>
    </row>
    <row r="113" spans="1:14">
      <c r="A113" s="148"/>
      <c r="B113" s="148"/>
      <c r="C113" s="148"/>
      <c r="D113" s="148"/>
      <c r="E113" s="148"/>
      <c r="F113" s="148"/>
      <c r="G113" s="148"/>
      <c r="H113" s="148"/>
      <c r="I113" s="148"/>
      <c r="J113" s="148"/>
      <c r="K113" s="148"/>
      <c r="L113" s="148"/>
      <c r="M113" s="148"/>
      <c r="N113" s="148"/>
    </row>
    <row r="114" spans="1:14">
      <c r="A114" s="148"/>
      <c r="B114" s="148"/>
      <c r="C114" s="148"/>
      <c r="D114" s="148"/>
      <c r="E114" s="148"/>
      <c r="F114" s="148"/>
      <c r="G114" s="148"/>
      <c r="H114" s="148"/>
      <c r="I114" s="148"/>
      <c r="J114" s="148"/>
      <c r="K114" s="148"/>
      <c r="L114" s="148"/>
      <c r="M114" s="148"/>
      <c r="N114" s="148"/>
    </row>
    <row r="115" spans="1:14">
      <c r="A115" s="148"/>
      <c r="B115" s="148"/>
      <c r="C115" s="148"/>
      <c r="D115" s="148"/>
      <c r="E115" s="148"/>
      <c r="F115" s="148"/>
      <c r="G115" s="148"/>
      <c r="H115" s="148"/>
      <c r="I115" s="148"/>
      <c r="J115" s="148"/>
      <c r="K115" s="148"/>
      <c r="L115" s="148"/>
      <c r="M115" s="148"/>
      <c r="N115" s="148"/>
    </row>
    <row r="116" spans="1:14">
      <c r="A116" s="148"/>
      <c r="B116" s="148"/>
      <c r="C116" s="148"/>
      <c r="D116" s="148"/>
      <c r="E116" s="148"/>
      <c r="F116" s="148"/>
      <c r="G116" s="148"/>
      <c r="H116" s="148"/>
      <c r="I116" s="148"/>
      <c r="J116" s="148"/>
      <c r="K116" s="148"/>
      <c r="L116" s="148"/>
      <c r="M116" s="148"/>
      <c r="N116" s="148"/>
    </row>
    <row r="117" spans="1:14">
      <c r="A117" s="148"/>
      <c r="B117" s="148"/>
      <c r="C117" s="148"/>
      <c r="D117" s="148"/>
      <c r="E117" s="148"/>
      <c r="F117" s="148"/>
      <c r="G117" s="148"/>
      <c r="H117" s="148"/>
      <c r="I117" s="148"/>
      <c r="J117" s="148"/>
      <c r="K117" s="148"/>
      <c r="L117" s="148"/>
      <c r="M117" s="148"/>
      <c r="N117" s="148"/>
    </row>
    <row r="118" spans="1:14">
      <c r="A118" s="148"/>
      <c r="B118" s="148"/>
      <c r="C118" s="148"/>
      <c r="D118" s="148"/>
      <c r="E118" s="148"/>
      <c r="F118" s="148"/>
      <c r="G118" s="148"/>
      <c r="H118" s="148"/>
      <c r="I118" s="148"/>
      <c r="J118" s="148"/>
      <c r="K118" s="148"/>
      <c r="L118" s="148"/>
      <c r="M118" s="148"/>
      <c r="N118" s="148"/>
    </row>
    <row r="119" spans="1:14">
      <c r="A119" s="148"/>
      <c r="B119" s="148"/>
      <c r="C119" s="148"/>
      <c r="D119" s="148"/>
      <c r="E119" s="148"/>
      <c r="F119" s="148"/>
      <c r="G119" s="148"/>
      <c r="H119" s="148"/>
      <c r="I119" s="148"/>
      <c r="J119" s="148"/>
      <c r="K119" s="148"/>
      <c r="L119" s="148"/>
      <c r="M119" s="148"/>
      <c r="N119" s="148"/>
    </row>
    <row r="120" spans="1:14">
      <c r="A120" s="148"/>
      <c r="B120" s="148"/>
      <c r="C120" s="148"/>
      <c r="D120" s="148"/>
      <c r="E120" s="148"/>
      <c r="F120" s="148"/>
      <c r="G120" s="148"/>
      <c r="H120" s="148"/>
      <c r="I120" s="148"/>
      <c r="J120" s="148"/>
      <c r="K120" s="148"/>
      <c r="L120" s="148"/>
      <c r="M120" s="148"/>
      <c r="N120" s="148"/>
    </row>
    <row r="121" spans="1:14">
      <c r="A121" s="148"/>
      <c r="B121" s="148"/>
      <c r="C121" s="148"/>
      <c r="D121" s="148"/>
      <c r="E121" s="148"/>
      <c r="F121" s="148"/>
      <c r="G121" s="148"/>
      <c r="H121" s="148"/>
      <c r="I121" s="148"/>
      <c r="J121" s="148"/>
      <c r="K121" s="148"/>
      <c r="L121" s="148"/>
      <c r="M121" s="148"/>
      <c r="N121" s="148"/>
    </row>
    <row r="122" spans="1:14">
      <c r="A122" s="148"/>
      <c r="B122" s="148"/>
      <c r="C122" s="148"/>
      <c r="D122" s="148"/>
      <c r="E122" s="148"/>
      <c r="F122" s="148"/>
      <c r="G122" s="148"/>
      <c r="H122" s="148"/>
      <c r="I122" s="148"/>
      <c r="J122" s="148"/>
      <c r="K122" s="148"/>
      <c r="L122" s="148"/>
      <c r="M122" s="148"/>
      <c r="N122" s="148"/>
    </row>
    <row r="123" spans="1:14">
      <c r="A123" s="148"/>
      <c r="B123" s="148"/>
      <c r="C123" s="148"/>
      <c r="D123" s="148"/>
      <c r="E123" s="148"/>
      <c r="F123" s="148"/>
      <c r="G123" s="148"/>
      <c r="H123" s="148"/>
      <c r="I123" s="148"/>
      <c r="J123" s="148"/>
      <c r="K123" s="148"/>
      <c r="L123" s="148"/>
      <c r="M123" s="148"/>
      <c r="N123" s="148"/>
    </row>
    <row r="124" spans="1:14">
      <c r="A124" s="148"/>
      <c r="B124" s="148"/>
      <c r="C124" s="148"/>
      <c r="D124" s="148"/>
      <c r="E124" s="148"/>
      <c r="F124" s="148"/>
      <c r="G124" s="148"/>
      <c r="H124" s="148"/>
      <c r="I124" s="148"/>
      <c r="J124" s="148"/>
      <c r="K124" s="148"/>
      <c r="L124" s="148"/>
      <c r="M124" s="148"/>
      <c r="N124" s="148"/>
    </row>
    <row r="125" spans="1:14">
      <c r="A125" s="148"/>
      <c r="B125" s="148"/>
      <c r="C125" s="148"/>
      <c r="D125" s="148"/>
      <c r="E125" s="148"/>
      <c r="F125" s="148"/>
      <c r="G125" s="148"/>
      <c r="H125" s="148"/>
      <c r="I125" s="148"/>
      <c r="J125" s="148"/>
      <c r="K125" s="148"/>
      <c r="L125" s="148"/>
      <c r="M125" s="148"/>
      <c r="N125" s="148"/>
    </row>
    <row r="126" spans="1:14">
      <c r="A126" s="148"/>
      <c r="B126" s="148"/>
      <c r="C126" s="148"/>
      <c r="D126" s="148"/>
      <c r="E126" s="148"/>
      <c r="F126" s="148"/>
      <c r="G126" s="148"/>
      <c r="H126" s="148"/>
      <c r="I126" s="148"/>
      <c r="J126" s="148"/>
      <c r="K126" s="148"/>
      <c r="L126" s="148"/>
      <c r="M126" s="148"/>
      <c r="N126" s="148"/>
    </row>
    <row r="127" spans="1:14">
      <c r="A127" s="148"/>
      <c r="B127" s="148"/>
      <c r="C127" s="148"/>
      <c r="D127" s="148"/>
      <c r="E127" s="148"/>
      <c r="F127" s="148"/>
      <c r="G127" s="148"/>
      <c r="H127" s="148"/>
      <c r="I127" s="148"/>
      <c r="J127" s="148"/>
      <c r="K127" s="148"/>
      <c r="L127" s="148"/>
      <c r="M127" s="148"/>
      <c r="N127" s="148"/>
    </row>
    <row r="128" spans="1:14">
      <c r="A128" s="148"/>
      <c r="B128" s="148"/>
      <c r="C128" s="148"/>
      <c r="D128" s="148"/>
      <c r="E128" s="148"/>
      <c r="F128" s="148"/>
      <c r="G128" s="148"/>
      <c r="H128" s="148"/>
      <c r="I128" s="148"/>
      <c r="J128" s="148"/>
      <c r="K128" s="148"/>
      <c r="L128" s="148"/>
      <c r="M128" s="148"/>
      <c r="N128" s="148"/>
    </row>
    <row r="129" spans="1:14">
      <c r="A129" s="148"/>
      <c r="B129" s="148"/>
      <c r="C129" s="148"/>
      <c r="D129" s="148"/>
      <c r="E129" s="148"/>
      <c r="F129" s="148"/>
      <c r="G129" s="148"/>
      <c r="H129" s="148"/>
      <c r="I129" s="148"/>
      <c r="J129" s="148"/>
      <c r="K129" s="148"/>
      <c r="L129" s="148"/>
      <c r="M129" s="148"/>
      <c r="N129" s="148"/>
    </row>
    <row r="130" spans="1:14">
      <c r="A130" s="148"/>
      <c r="B130" s="148"/>
      <c r="C130" s="148"/>
      <c r="D130" s="148"/>
      <c r="E130" s="148"/>
      <c r="F130" s="148"/>
      <c r="G130" s="148"/>
      <c r="H130" s="148"/>
      <c r="I130" s="148"/>
      <c r="J130" s="148"/>
      <c r="K130" s="148"/>
      <c r="L130" s="148"/>
      <c r="M130" s="148"/>
      <c r="N130" s="148"/>
    </row>
    <row r="131" spans="1:14">
      <c r="A131" s="148"/>
      <c r="B131" s="148"/>
      <c r="C131" s="148"/>
      <c r="D131" s="148"/>
      <c r="E131" s="148"/>
      <c r="F131" s="148"/>
      <c r="G131" s="148"/>
      <c r="H131" s="148"/>
      <c r="I131" s="148"/>
      <c r="J131" s="148"/>
      <c r="K131" s="148"/>
      <c r="L131" s="148"/>
      <c r="M131" s="148"/>
      <c r="N131" s="148"/>
    </row>
    <row r="132" spans="1:14">
      <c r="A132" s="148"/>
      <c r="B132" s="148"/>
      <c r="C132" s="148"/>
      <c r="D132" s="148"/>
      <c r="E132" s="148"/>
      <c r="F132" s="148"/>
      <c r="G132" s="148"/>
      <c r="H132" s="148"/>
      <c r="I132" s="148"/>
      <c r="J132" s="148"/>
      <c r="K132" s="148"/>
      <c r="L132" s="148"/>
      <c r="M132" s="148"/>
      <c r="N132" s="148"/>
    </row>
    <row r="133" spans="1:14">
      <c r="A133" s="148"/>
      <c r="B133" s="148"/>
      <c r="C133" s="148"/>
      <c r="D133" s="148"/>
      <c r="E133" s="148"/>
      <c r="F133" s="148"/>
      <c r="G133" s="148"/>
      <c r="H133" s="148"/>
      <c r="I133" s="148"/>
      <c r="J133" s="148"/>
      <c r="K133" s="148"/>
      <c r="L133" s="148"/>
      <c r="M133" s="148"/>
      <c r="N133" s="148"/>
    </row>
    <row r="134" spans="1:14">
      <c r="A134" s="148"/>
      <c r="B134" s="148"/>
      <c r="C134" s="148"/>
      <c r="D134" s="148"/>
      <c r="E134" s="148"/>
      <c r="F134" s="148"/>
      <c r="G134" s="148"/>
      <c r="H134" s="148"/>
      <c r="I134" s="148"/>
      <c r="J134" s="148"/>
      <c r="K134" s="148"/>
      <c r="L134" s="148"/>
      <c r="M134" s="148"/>
      <c r="N134" s="148"/>
    </row>
    <row r="135" spans="1:14">
      <c r="A135" s="148"/>
      <c r="B135" s="148"/>
      <c r="C135" s="148"/>
      <c r="D135" s="148"/>
      <c r="E135" s="148"/>
      <c r="F135" s="148"/>
      <c r="G135" s="148"/>
      <c r="H135" s="148"/>
      <c r="I135" s="148"/>
      <c r="J135" s="148"/>
      <c r="K135" s="148"/>
      <c r="L135" s="148"/>
      <c r="M135" s="148"/>
      <c r="N135" s="148"/>
    </row>
    <row r="136" spans="1:14">
      <c r="A136" s="148"/>
      <c r="B136" s="148"/>
      <c r="C136" s="148"/>
      <c r="D136" s="148"/>
      <c r="E136" s="148"/>
      <c r="F136" s="148"/>
      <c r="G136" s="148"/>
      <c r="H136" s="148"/>
      <c r="I136" s="148"/>
      <c r="J136" s="148"/>
      <c r="K136" s="148"/>
      <c r="L136" s="148"/>
      <c r="M136" s="148"/>
      <c r="N136" s="148"/>
    </row>
    <row r="137" spans="1:14">
      <c r="A137" s="148"/>
      <c r="B137" s="148"/>
      <c r="C137" s="148"/>
      <c r="D137" s="148"/>
      <c r="E137" s="148"/>
      <c r="F137" s="148"/>
      <c r="G137" s="148"/>
      <c r="H137" s="148"/>
      <c r="I137" s="148"/>
      <c r="J137" s="148"/>
      <c r="K137" s="148"/>
      <c r="L137" s="148"/>
      <c r="M137" s="148"/>
      <c r="N137" s="148"/>
    </row>
    <row r="138" spans="1:14">
      <c r="A138" s="148"/>
      <c r="B138" s="148"/>
      <c r="C138" s="148"/>
      <c r="D138" s="148"/>
      <c r="E138" s="148"/>
      <c r="F138" s="148"/>
      <c r="G138" s="148"/>
      <c r="H138" s="148"/>
      <c r="I138" s="148"/>
      <c r="J138" s="148"/>
      <c r="K138" s="148"/>
      <c r="L138" s="148"/>
      <c r="M138" s="148"/>
      <c r="N138" s="148"/>
    </row>
    <row r="139" spans="1:14">
      <c r="A139" s="148"/>
      <c r="B139" s="148"/>
      <c r="C139" s="148"/>
      <c r="D139" s="148"/>
      <c r="E139" s="148"/>
      <c r="F139" s="148"/>
      <c r="G139" s="148"/>
      <c r="H139" s="148"/>
      <c r="I139" s="148"/>
      <c r="J139" s="148"/>
      <c r="K139" s="148"/>
      <c r="L139" s="148"/>
      <c r="M139" s="148"/>
      <c r="N139" s="148"/>
    </row>
    <row r="140" spans="1:14">
      <c r="A140" s="148"/>
      <c r="B140" s="148"/>
      <c r="C140" s="148"/>
      <c r="D140" s="148"/>
      <c r="E140" s="148"/>
      <c r="F140" s="148"/>
      <c r="G140" s="148"/>
      <c r="H140" s="148"/>
      <c r="I140" s="148"/>
      <c r="J140" s="148"/>
      <c r="K140" s="148"/>
      <c r="L140" s="148"/>
      <c r="M140" s="148"/>
      <c r="N140" s="148"/>
    </row>
    <row r="141" spans="1:14">
      <c r="A141" s="148"/>
      <c r="B141" s="148"/>
      <c r="C141" s="148"/>
      <c r="D141" s="148"/>
      <c r="E141" s="148"/>
      <c r="F141" s="148"/>
      <c r="G141" s="148"/>
      <c r="H141" s="148"/>
      <c r="I141" s="148"/>
      <c r="J141" s="148"/>
      <c r="K141" s="148"/>
      <c r="L141" s="148"/>
      <c r="M141" s="148"/>
      <c r="N141" s="148"/>
    </row>
    <row r="142" spans="1:14">
      <c r="A142" s="148"/>
      <c r="B142" s="148"/>
      <c r="C142" s="148"/>
      <c r="D142" s="148"/>
      <c r="E142" s="148"/>
      <c r="F142" s="148"/>
      <c r="G142" s="148"/>
      <c r="H142" s="148"/>
      <c r="I142" s="148"/>
      <c r="J142" s="148"/>
      <c r="K142" s="148"/>
      <c r="L142" s="148"/>
      <c r="M142" s="148"/>
      <c r="N142" s="148"/>
    </row>
    <row r="143" spans="1:14">
      <c r="A143" s="148"/>
      <c r="B143" s="148"/>
      <c r="C143" s="148"/>
      <c r="D143" s="148"/>
      <c r="E143" s="148"/>
      <c r="F143" s="148"/>
      <c r="G143" s="148"/>
      <c r="H143" s="148"/>
      <c r="I143" s="148"/>
      <c r="J143" s="148"/>
      <c r="K143" s="148"/>
      <c r="L143" s="148"/>
      <c r="M143" s="148"/>
      <c r="N143" s="148"/>
    </row>
    <row r="144" spans="1:14">
      <c r="A144" s="148"/>
      <c r="B144" s="148"/>
      <c r="C144" s="148"/>
      <c r="D144" s="148"/>
      <c r="E144" s="148"/>
      <c r="F144" s="148"/>
      <c r="G144" s="148"/>
      <c r="H144" s="148"/>
      <c r="I144" s="148"/>
      <c r="J144" s="148"/>
      <c r="K144" s="148"/>
      <c r="L144" s="148"/>
      <c r="M144" s="148"/>
      <c r="N144" s="148"/>
    </row>
    <row r="145" spans="1:14">
      <c r="A145" s="148"/>
      <c r="B145" s="148"/>
      <c r="C145" s="148"/>
      <c r="D145" s="148"/>
      <c r="E145" s="148"/>
      <c r="F145" s="148"/>
      <c r="G145" s="148"/>
      <c r="H145" s="148"/>
      <c r="I145" s="148"/>
      <c r="J145" s="148"/>
      <c r="K145" s="148"/>
      <c r="L145" s="148"/>
      <c r="M145" s="148"/>
      <c r="N145" s="148"/>
    </row>
    <row r="146" spans="1:14">
      <c r="A146" s="148"/>
      <c r="B146" s="148"/>
      <c r="C146" s="148"/>
      <c r="D146" s="148"/>
      <c r="E146" s="148"/>
      <c r="F146" s="148"/>
      <c r="G146" s="148"/>
      <c r="H146" s="148"/>
      <c r="I146" s="148"/>
      <c r="J146" s="148"/>
      <c r="K146" s="148"/>
      <c r="L146" s="148"/>
      <c r="M146" s="148"/>
      <c r="N146" s="148"/>
    </row>
    <row r="147" spans="1:14">
      <c r="A147" s="148"/>
      <c r="B147" s="148"/>
      <c r="C147" s="148"/>
      <c r="D147" s="148"/>
      <c r="E147" s="148"/>
      <c r="F147" s="148"/>
      <c r="G147" s="148"/>
      <c r="H147" s="148"/>
      <c r="I147" s="148"/>
      <c r="J147" s="148"/>
      <c r="K147" s="148"/>
      <c r="L147" s="148"/>
      <c r="M147" s="148"/>
      <c r="N147" s="148"/>
    </row>
    <row r="148" spans="1:14">
      <c r="A148" s="148"/>
      <c r="B148" s="148"/>
      <c r="C148" s="148"/>
      <c r="D148" s="148"/>
      <c r="E148" s="148"/>
      <c r="F148" s="148"/>
      <c r="G148" s="148"/>
      <c r="H148" s="148"/>
      <c r="I148" s="148"/>
      <c r="J148" s="148"/>
      <c r="K148" s="148"/>
      <c r="L148" s="148"/>
      <c r="M148" s="148"/>
      <c r="N148" s="148"/>
    </row>
    <row r="149" spans="1:14">
      <c r="A149" s="148"/>
      <c r="B149" s="148"/>
      <c r="C149" s="148"/>
      <c r="D149" s="148"/>
      <c r="E149" s="148"/>
      <c r="F149" s="148"/>
      <c r="G149" s="148"/>
      <c r="H149" s="148"/>
      <c r="I149" s="148"/>
      <c r="J149" s="148"/>
      <c r="K149" s="148"/>
      <c r="L149" s="148"/>
      <c r="M149" s="148"/>
      <c r="N149" s="148"/>
    </row>
    <row r="150" spans="1:14">
      <c r="A150" s="148"/>
      <c r="B150" s="148"/>
      <c r="C150" s="148"/>
      <c r="D150" s="148"/>
      <c r="E150" s="148"/>
      <c r="F150" s="148"/>
      <c r="G150" s="148"/>
      <c r="H150" s="148"/>
      <c r="I150" s="148"/>
      <c r="J150" s="148"/>
      <c r="K150" s="148"/>
      <c r="L150" s="148"/>
      <c r="M150" s="148"/>
      <c r="N150" s="148"/>
    </row>
    <row r="151" spans="1:14">
      <c r="A151" s="148"/>
      <c r="B151" s="148"/>
      <c r="C151" s="148"/>
      <c r="D151" s="148"/>
      <c r="E151" s="148"/>
      <c r="F151" s="148"/>
      <c r="G151" s="148"/>
      <c r="H151" s="148"/>
      <c r="I151" s="148"/>
      <c r="J151" s="148"/>
      <c r="K151" s="148"/>
      <c r="L151" s="148"/>
      <c r="M151" s="148"/>
      <c r="N151" s="148"/>
    </row>
    <row r="152" spans="1:14">
      <c r="A152" s="148"/>
      <c r="B152" s="148"/>
      <c r="C152" s="148"/>
      <c r="D152" s="148"/>
      <c r="E152" s="148"/>
      <c r="F152" s="148"/>
      <c r="G152" s="148"/>
      <c r="H152" s="148"/>
      <c r="I152" s="148"/>
      <c r="J152" s="148"/>
      <c r="K152" s="148"/>
      <c r="L152" s="148"/>
      <c r="M152" s="148"/>
      <c r="N152" s="148"/>
    </row>
    <row r="153" spans="1:14">
      <c r="A153" s="148"/>
      <c r="B153" s="148"/>
      <c r="C153" s="148"/>
      <c r="D153" s="148"/>
      <c r="E153" s="148"/>
      <c r="F153" s="148"/>
      <c r="G153" s="148"/>
      <c r="H153" s="148"/>
      <c r="I153" s="148"/>
      <c r="J153" s="148"/>
      <c r="K153" s="148"/>
      <c r="L153" s="148"/>
      <c r="M153" s="148"/>
      <c r="N153" s="148"/>
    </row>
    <row r="154" spans="1:14">
      <c r="A154" s="148"/>
      <c r="B154" s="148"/>
      <c r="C154" s="148"/>
      <c r="D154" s="148"/>
      <c r="E154" s="148"/>
      <c r="F154" s="148"/>
      <c r="G154" s="148"/>
      <c r="H154" s="148"/>
      <c r="I154" s="148"/>
      <c r="J154" s="148"/>
      <c r="K154" s="148"/>
      <c r="L154" s="148"/>
      <c r="M154" s="148"/>
      <c r="N154" s="148"/>
    </row>
    <row r="155" spans="1:14">
      <c r="A155" s="148"/>
      <c r="B155" s="148"/>
      <c r="C155" s="148"/>
      <c r="D155" s="148"/>
      <c r="E155" s="148"/>
      <c r="F155" s="148"/>
      <c r="G155" s="148"/>
      <c r="H155" s="148"/>
      <c r="I155" s="148"/>
      <c r="J155" s="148"/>
      <c r="K155" s="148"/>
      <c r="L155" s="148"/>
      <c r="M155" s="148"/>
      <c r="N155" s="148"/>
    </row>
    <row r="156" spans="1:14">
      <c r="A156" s="148"/>
      <c r="B156" s="148"/>
      <c r="C156" s="148"/>
      <c r="D156" s="148"/>
      <c r="E156" s="148"/>
      <c r="F156" s="148"/>
      <c r="G156" s="148"/>
      <c r="H156" s="148"/>
      <c r="I156" s="148"/>
      <c r="J156" s="148"/>
      <c r="K156" s="148"/>
      <c r="L156" s="148"/>
      <c r="M156" s="148"/>
      <c r="N156" s="148"/>
    </row>
    <row r="157" spans="1:14">
      <c r="A157" s="148"/>
      <c r="B157" s="148"/>
      <c r="C157" s="148"/>
      <c r="D157" s="148"/>
      <c r="E157" s="148"/>
      <c r="F157" s="148"/>
      <c r="G157" s="148"/>
      <c r="H157" s="148"/>
      <c r="I157" s="148"/>
      <c r="J157" s="148"/>
      <c r="K157" s="148"/>
      <c r="L157" s="148"/>
      <c r="M157" s="148"/>
      <c r="N157" s="148"/>
    </row>
    <row r="158" spans="1:14">
      <c r="A158" s="148"/>
      <c r="B158" s="148"/>
      <c r="C158" s="148"/>
      <c r="D158" s="148"/>
      <c r="E158" s="148"/>
      <c r="F158" s="148"/>
      <c r="G158" s="148"/>
      <c r="H158" s="148"/>
      <c r="I158" s="148"/>
      <c r="J158" s="148"/>
      <c r="K158" s="148"/>
      <c r="L158" s="148"/>
      <c r="M158" s="148"/>
      <c r="N158" s="148"/>
    </row>
    <row r="159" spans="1:14">
      <c r="A159" s="148"/>
      <c r="B159" s="148"/>
      <c r="C159" s="148"/>
      <c r="D159" s="148"/>
      <c r="E159" s="148"/>
      <c r="F159" s="148"/>
      <c r="G159" s="148"/>
      <c r="H159" s="148"/>
      <c r="I159" s="148"/>
      <c r="J159" s="148"/>
      <c r="K159" s="148"/>
      <c r="L159" s="148"/>
      <c r="M159" s="148"/>
      <c r="N159" s="148"/>
    </row>
    <row r="160" spans="1:14">
      <c r="A160" s="148"/>
      <c r="B160" s="148"/>
      <c r="C160" s="148"/>
      <c r="D160" s="148"/>
      <c r="E160" s="148"/>
      <c r="F160" s="148"/>
      <c r="G160" s="148"/>
      <c r="H160" s="148"/>
      <c r="I160" s="148"/>
      <c r="J160" s="148"/>
      <c r="K160" s="148"/>
      <c r="L160" s="148"/>
      <c r="M160" s="148"/>
      <c r="N160" s="148"/>
    </row>
    <row r="161" spans="1:14">
      <c r="A161" s="148"/>
      <c r="B161" s="148"/>
      <c r="C161" s="148"/>
      <c r="D161" s="148"/>
      <c r="E161" s="148"/>
      <c r="F161" s="148"/>
      <c r="G161" s="148"/>
      <c r="H161" s="148"/>
      <c r="I161" s="148"/>
      <c r="J161" s="148"/>
      <c r="K161" s="148"/>
      <c r="L161" s="148"/>
      <c r="M161" s="148"/>
      <c r="N161" s="148"/>
    </row>
    <row r="162" spans="1:14">
      <c r="A162" s="148"/>
      <c r="B162" s="148"/>
      <c r="C162" s="148"/>
      <c r="D162" s="148"/>
      <c r="E162" s="148"/>
      <c r="F162" s="148"/>
      <c r="G162" s="148"/>
      <c r="H162" s="148"/>
      <c r="I162" s="148"/>
      <c r="J162" s="148"/>
      <c r="K162" s="148"/>
      <c r="L162" s="148"/>
      <c r="M162" s="148"/>
      <c r="N162" s="148"/>
    </row>
    <row r="163" spans="1:14">
      <c r="A163" s="148"/>
      <c r="B163" s="148"/>
      <c r="C163" s="148"/>
      <c r="D163" s="148"/>
      <c r="E163" s="148"/>
      <c r="F163" s="148"/>
      <c r="G163" s="148"/>
      <c r="H163" s="148"/>
      <c r="I163" s="148"/>
      <c r="J163" s="148"/>
      <c r="K163" s="148"/>
      <c r="L163" s="148"/>
      <c r="M163" s="148"/>
      <c r="N163" s="148"/>
    </row>
    <row r="164" spans="1:14">
      <c r="A164" s="148"/>
      <c r="B164" s="148"/>
      <c r="C164" s="148"/>
      <c r="D164" s="148"/>
      <c r="E164" s="148"/>
      <c r="F164" s="148"/>
      <c r="G164" s="148"/>
      <c r="H164" s="148"/>
      <c r="I164" s="148"/>
      <c r="J164" s="148"/>
      <c r="K164" s="148"/>
      <c r="L164" s="148"/>
      <c r="M164" s="148"/>
      <c r="N164" s="148"/>
    </row>
    <row r="165" spans="1:14">
      <c r="A165" s="148"/>
      <c r="B165" s="148"/>
      <c r="C165" s="148"/>
      <c r="D165" s="148"/>
      <c r="E165" s="148"/>
      <c r="F165" s="148"/>
      <c r="G165" s="148"/>
      <c r="H165" s="148"/>
      <c r="I165" s="148"/>
      <c r="J165" s="148"/>
      <c r="K165" s="148"/>
      <c r="L165" s="148"/>
      <c r="M165" s="148"/>
      <c r="N165" s="148"/>
    </row>
    <row r="166" spans="1:14">
      <c r="A166" s="148"/>
      <c r="B166" s="148"/>
      <c r="C166" s="148"/>
      <c r="D166" s="148"/>
      <c r="E166" s="148"/>
      <c r="F166" s="148"/>
      <c r="G166" s="148"/>
      <c r="H166" s="148"/>
      <c r="I166" s="148"/>
      <c r="J166" s="148"/>
      <c r="K166" s="148"/>
      <c r="L166" s="148"/>
      <c r="M166" s="148"/>
      <c r="N166" s="148"/>
    </row>
    <row r="167" spans="1:14">
      <c r="A167" s="148"/>
      <c r="B167" s="148"/>
      <c r="C167" s="148"/>
      <c r="D167" s="148"/>
      <c r="E167" s="148"/>
      <c r="F167" s="148"/>
      <c r="G167" s="148"/>
      <c r="H167" s="148"/>
      <c r="I167" s="148"/>
      <c r="J167" s="148"/>
      <c r="K167" s="148"/>
      <c r="L167" s="148"/>
      <c r="M167" s="148"/>
      <c r="N167" s="148"/>
    </row>
  </sheetData>
  <pageMargins left="0.70866141732283472" right="0.70866141732283472" top="0.74803149606299213" bottom="0.74803149606299213" header="0.31496062992125984" footer="0.31496062992125984"/>
  <pageSetup scale="42" orientation="portrait" r:id="rId1"/>
  <rowBreaks count="1" manualBreakCount="1">
    <brk id="36" max="16383" man="1"/>
  </rowBreaks>
  <ignoredErrors>
    <ignoredError sqref="Q41:Q42 Q4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0.249977111117893"/>
    <pageSetUpPr fitToPage="1"/>
  </sheetPr>
  <dimension ref="A1:U434"/>
  <sheetViews>
    <sheetView showGridLines="0" view="pageBreakPreview" zoomScale="80" zoomScaleNormal="80" zoomScaleSheetLayoutView="80" workbookViewId="0">
      <pane xSplit="5" topLeftCell="F1" activePane="topRight" state="frozenSplit"/>
      <selection pane="topRight"/>
    </sheetView>
  </sheetViews>
  <sheetFormatPr defaultColWidth="8.81640625" defaultRowHeight="14.5"/>
  <cols>
    <col min="1" max="1" width="57.54296875" style="125" customWidth="1"/>
    <col min="2" max="5" width="11.453125" style="125" hidden="1" customWidth="1"/>
    <col min="6" max="19" width="10.7265625" style="125" customWidth="1"/>
    <col min="20" max="16384" width="8.81640625" style="125"/>
  </cols>
  <sheetData>
    <row r="1" spans="1:21" s="220" customFormat="1">
      <c r="A1" s="219" t="s">
        <v>273</v>
      </c>
      <c r="B1" s="219"/>
      <c r="C1" s="219"/>
      <c r="D1" s="219"/>
      <c r="E1" s="219"/>
      <c r="F1" s="219"/>
      <c r="G1" s="219"/>
    </row>
    <row r="2" spans="1:21" s="220" customFormat="1" ht="15" thickBot="1">
      <c r="A2" s="221" t="s">
        <v>274</v>
      </c>
      <c r="B2" s="222"/>
      <c r="C2" s="222"/>
      <c r="D2" s="222"/>
      <c r="E2" s="222"/>
      <c r="F2" s="221"/>
      <c r="G2" s="221"/>
      <c r="H2" s="221"/>
      <c r="I2" s="221"/>
      <c r="J2" s="221"/>
      <c r="K2" s="221"/>
      <c r="L2" s="221"/>
      <c r="M2" s="221"/>
      <c r="N2" s="221"/>
      <c r="O2" s="221"/>
      <c r="P2" s="221"/>
      <c r="Q2" s="221"/>
      <c r="R2" s="221"/>
      <c r="S2" s="221"/>
    </row>
    <row r="3" spans="1:21" s="220" customFormat="1" ht="27" thickTop="1" thickBot="1">
      <c r="A3" s="223" t="s">
        <v>230</v>
      </c>
      <c r="B3" s="224" t="s">
        <v>316</v>
      </c>
      <c r="C3" s="224" t="s">
        <v>384</v>
      </c>
      <c r="D3" s="224" t="s">
        <v>385</v>
      </c>
      <c r="E3" s="224" t="s">
        <v>386</v>
      </c>
      <c r="F3" s="225" t="s">
        <v>317</v>
      </c>
      <c r="G3" s="225" t="s">
        <v>387</v>
      </c>
      <c r="H3" s="225" t="s">
        <v>388</v>
      </c>
      <c r="I3" s="225" t="s">
        <v>389</v>
      </c>
      <c r="J3" s="225" t="s">
        <v>359</v>
      </c>
      <c r="K3" s="225" t="s">
        <v>390</v>
      </c>
      <c r="L3" s="225" t="s">
        <v>392</v>
      </c>
      <c r="M3" s="225" t="s">
        <v>428</v>
      </c>
      <c r="N3" s="225" t="s">
        <v>430</v>
      </c>
      <c r="O3" s="225" t="s">
        <v>458</v>
      </c>
      <c r="P3" s="225" t="s">
        <v>461</v>
      </c>
      <c r="Q3" s="225" t="s">
        <v>478</v>
      </c>
      <c r="R3" s="225" t="s">
        <v>481</v>
      </c>
      <c r="S3" s="225" t="s">
        <v>485</v>
      </c>
      <c r="T3" s="225" t="s">
        <v>513</v>
      </c>
      <c r="U3" s="225" t="s">
        <v>525</v>
      </c>
    </row>
    <row r="4" spans="1:21" s="226" customFormat="1" ht="15" thickTop="1">
      <c r="A4" s="155" t="s">
        <v>299</v>
      </c>
      <c r="B4" s="166">
        <v>1970</v>
      </c>
      <c r="C4" s="166">
        <v>2573</v>
      </c>
      <c r="D4" s="166">
        <v>2573</v>
      </c>
      <c r="E4" s="166">
        <v>2573</v>
      </c>
      <c r="F4" s="166">
        <v>2573</v>
      </c>
      <c r="G4" s="166">
        <v>597.11699999999996</v>
      </c>
      <c r="H4" s="166">
        <v>597</v>
      </c>
      <c r="I4" s="166">
        <v>597</v>
      </c>
      <c r="J4" s="166">
        <v>597</v>
      </c>
      <c r="K4" s="166">
        <v>1442</v>
      </c>
      <c r="L4" s="166">
        <v>1442</v>
      </c>
      <c r="M4" s="166">
        <v>1442</v>
      </c>
      <c r="N4" s="166">
        <v>1442</v>
      </c>
      <c r="O4" s="291">
        <v>3237</v>
      </c>
      <c r="P4" s="291">
        <v>3237</v>
      </c>
      <c r="Q4" s="291">
        <v>3237</v>
      </c>
      <c r="R4" s="291">
        <v>3237</v>
      </c>
      <c r="S4" s="166">
        <v>8323</v>
      </c>
      <c r="T4" s="166">
        <v>8323</v>
      </c>
      <c r="U4" s="166">
        <v>8323</v>
      </c>
    </row>
    <row r="5" spans="1:21" s="191" customFormat="1" ht="9.65" customHeight="1">
      <c r="A5" s="133"/>
      <c r="B5" s="144"/>
      <c r="C5" s="144"/>
      <c r="D5" s="144"/>
      <c r="E5" s="144"/>
      <c r="F5" s="144"/>
      <c r="G5" s="144"/>
      <c r="H5" s="144"/>
      <c r="I5" s="144"/>
      <c r="J5" s="144"/>
      <c r="K5" s="144"/>
      <c r="L5" s="144"/>
      <c r="M5" s="144"/>
      <c r="N5" s="144"/>
      <c r="O5" s="144"/>
      <c r="P5" s="144"/>
      <c r="Q5" s="144"/>
      <c r="R5" s="144"/>
      <c r="S5" s="144"/>
      <c r="T5" s="144"/>
      <c r="U5" s="144"/>
    </row>
    <row r="6" spans="1:21" s="191" customFormat="1" ht="9.65" customHeight="1">
      <c r="A6" s="138" t="s">
        <v>99</v>
      </c>
      <c r="B6" s="147">
        <v>1294</v>
      </c>
      <c r="C6" s="147">
        <v>216</v>
      </c>
      <c r="D6" s="147">
        <v>545</v>
      </c>
      <c r="E6" s="147">
        <v>815</v>
      </c>
      <c r="F6" s="147">
        <v>1292</v>
      </c>
      <c r="G6" s="147">
        <v>167</v>
      </c>
      <c r="H6" s="147">
        <v>515</v>
      </c>
      <c r="I6" s="147">
        <v>748</v>
      </c>
      <c r="J6" s="147">
        <v>590</v>
      </c>
      <c r="K6" s="147">
        <v>157</v>
      </c>
      <c r="L6" s="147">
        <v>2671</v>
      </c>
      <c r="M6" s="147">
        <v>2859</v>
      </c>
      <c r="N6" s="147">
        <v>2226</v>
      </c>
      <c r="O6" s="147">
        <v>145</v>
      </c>
      <c r="P6" s="147">
        <v>238</v>
      </c>
      <c r="Q6" s="147">
        <v>293</v>
      </c>
      <c r="R6" s="147">
        <v>325</v>
      </c>
      <c r="S6" s="147">
        <v>483</v>
      </c>
      <c r="T6" s="147">
        <v>659</v>
      </c>
      <c r="U6" s="147">
        <v>573</v>
      </c>
    </row>
    <row r="7" spans="1:21" s="191" customFormat="1">
      <c r="A7" s="138" t="s">
        <v>373</v>
      </c>
      <c r="B7" s="147">
        <v>-126</v>
      </c>
      <c r="C7" s="147">
        <v>115</v>
      </c>
      <c r="D7" s="147">
        <v>187</v>
      </c>
      <c r="E7" s="147">
        <v>162</v>
      </c>
      <c r="F7" s="147">
        <v>114</v>
      </c>
      <c r="G7" s="147">
        <v>114</v>
      </c>
      <c r="H7" s="147">
        <v>115</v>
      </c>
      <c r="I7" s="147">
        <v>196</v>
      </c>
      <c r="J7" s="147">
        <v>65</v>
      </c>
      <c r="K7" s="147">
        <v>34</v>
      </c>
      <c r="L7" s="147">
        <v>-172</v>
      </c>
      <c r="M7" s="147">
        <v>-233</v>
      </c>
      <c r="N7" s="147">
        <v>-472</v>
      </c>
      <c r="O7" s="147">
        <v>364</v>
      </c>
      <c r="P7" s="147">
        <v>269</v>
      </c>
      <c r="Q7" s="147">
        <v>351</v>
      </c>
      <c r="R7" s="147">
        <v>429</v>
      </c>
      <c r="S7" s="147">
        <v>149</v>
      </c>
      <c r="T7" s="147">
        <v>244</v>
      </c>
      <c r="U7" s="147">
        <v>351</v>
      </c>
    </row>
    <row r="8" spans="1:21" s="226" customFormat="1">
      <c r="A8" s="227" t="s">
        <v>374</v>
      </c>
      <c r="B8" s="228">
        <v>1168</v>
      </c>
      <c r="C8" s="228">
        <v>331</v>
      </c>
      <c r="D8" s="228">
        <v>732</v>
      </c>
      <c r="E8" s="228">
        <v>977</v>
      </c>
      <c r="F8" s="228">
        <v>1406</v>
      </c>
      <c r="G8" s="228">
        <v>280</v>
      </c>
      <c r="H8" s="228">
        <v>630</v>
      </c>
      <c r="I8" s="228">
        <v>945</v>
      </c>
      <c r="J8" s="228">
        <v>655</v>
      </c>
      <c r="K8" s="228">
        <v>191</v>
      </c>
      <c r="L8" s="228">
        <v>2499</v>
      </c>
      <c r="M8" s="228">
        <v>2626</v>
      </c>
      <c r="N8" s="228">
        <v>1754</v>
      </c>
      <c r="O8" s="228">
        <v>509</v>
      </c>
      <c r="P8" s="228">
        <v>507</v>
      </c>
      <c r="Q8" s="228">
        <v>644</v>
      </c>
      <c r="R8" s="228">
        <v>754</v>
      </c>
      <c r="S8" s="228">
        <v>632</v>
      </c>
      <c r="T8" s="228">
        <v>903</v>
      </c>
      <c r="U8" s="228">
        <f>SUM(U6:U7)</f>
        <v>924</v>
      </c>
    </row>
    <row r="9" spans="1:21" s="191" customFormat="1">
      <c r="A9" s="138"/>
      <c r="B9" s="147"/>
      <c r="C9" s="147"/>
      <c r="D9" s="147"/>
      <c r="E9" s="147"/>
      <c r="F9" s="147"/>
      <c r="G9" s="147"/>
      <c r="H9" s="147"/>
      <c r="I9" s="147"/>
      <c r="J9" s="147"/>
      <c r="K9" s="147"/>
      <c r="L9" s="147"/>
      <c r="M9" s="147"/>
      <c r="N9" s="147"/>
      <c r="O9" s="147"/>
      <c r="P9" s="147"/>
      <c r="Q9" s="147"/>
      <c r="R9" s="147"/>
      <c r="S9" s="147"/>
      <c r="T9" s="147"/>
      <c r="U9" s="147"/>
    </row>
    <row r="10" spans="1:21" s="191" customFormat="1">
      <c r="A10" s="138" t="s">
        <v>300</v>
      </c>
      <c r="B10" s="147">
        <v>51</v>
      </c>
      <c r="C10" s="147">
        <v>7</v>
      </c>
      <c r="D10" s="147">
        <v>12.941000000000001</v>
      </c>
      <c r="E10" s="147">
        <v>17.440999999999999</v>
      </c>
      <c r="F10" s="147">
        <v>20</v>
      </c>
      <c r="G10" s="147">
        <v>5</v>
      </c>
      <c r="H10" s="147">
        <v>6</v>
      </c>
      <c r="I10" s="147">
        <v>11</v>
      </c>
      <c r="J10" s="147">
        <v>15</v>
      </c>
      <c r="K10" s="147">
        <v>5</v>
      </c>
      <c r="L10" s="147">
        <v>10</v>
      </c>
      <c r="M10" s="147">
        <v>15</v>
      </c>
      <c r="N10" s="147">
        <v>21</v>
      </c>
      <c r="O10" s="147">
        <v>6</v>
      </c>
      <c r="P10" s="147">
        <v>12</v>
      </c>
      <c r="Q10" s="147">
        <v>21</v>
      </c>
      <c r="R10" s="147">
        <v>30</v>
      </c>
      <c r="S10" s="147">
        <v>10</v>
      </c>
      <c r="T10" s="147">
        <v>19</v>
      </c>
      <c r="U10" s="147">
        <v>26</v>
      </c>
    </row>
    <row r="11" spans="1:21" s="191" customFormat="1">
      <c r="A11" s="138" t="s">
        <v>301</v>
      </c>
      <c r="B11" s="147">
        <v>0</v>
      </c>
      <c r="C11" s="147">
        <v>0</v>
      </c>
      <c r="D11" s="147">
        <v>2000</v>
      </c>
      <c r="E11" s="147">
        <v>2000</v>
      </c>
      <c r="F11" s="147">
        <v>2000</v>
      </c>
      <c r="G11" s="147">
        <v>620</v>
      </c>
      <c r="H11" s="147">
        <v>620</v>
      </c>
      <c r="I11" s="147">
        <v>620</v>
      </c>
      <c r="J11" s="147">
        <v>620</v>
      </c>
      <c r="K11" s="147">
        <v>0</v>
      </c>
      <c r="L11" s="147">
        <v>0</v>
      </c>
      <c r="M11" s="147">
        <v>0</v>
      </c>
      <c r="N11" s="147">
        <v>0</v>
      </c>
      <c r="O11" s="147">
        <v>4310</v>
      </c>
      <c r="P11" s="147">
        <v>4303</v>
      </c>
      <c r="Q11" s="147">
        <v>4303</v>
      </c>
      <c r="R11" s="147">
        <v>4303</v>
      </c>
      <c r="S11" s="147">
        <v>0</v>
      </c>
      <c r="T11" s="147">
        <v>0</v>
      </c>
      <c r="U11" s="147">
        <v>0</v>
      </c>
    </row>
    <row r="12" spans="1:21" s="191" customFormat="1">
      <c r="A12" s="138" t="s">
        <v>302</v>
      </c>
      <c r="B12" s="147">
        <v>-615</v>
      </c>
      <c r="C12" s="147">
        <v>0</v>
      </c>
      <c r="D12" s="147">
        <v>-59</v>
      </c>
      <c r="E12" s="147">
        <v>-94</v>
      </c>
      <c r="F12" s="147">
        <v>-5400</v>
      </c>
      <c r="G12" s="147">
        <v>0</v>
      </c>
      <c r="H12" s="147">
        <v>0</v>
      </c>
      <c r="I12" s="147">
        <v>0</v>
      </c>
      <c r="J12" s="147">
        <v>0</v>
      </c>
      <c r="K12" s="147">
        <v>0</v>
      </c>
      <c r="L12" s="147">
        <v>0</v>
      </c>
      <c r="M12" s="147">
        <v>0</v>
      </c>
      <c r="N12" s="147">
        <v>0</v>
      </c>
      <c r="O12" s="147">
        <v>0</v>
      </c>
      <c r="P12" s="147">
        <v>0</v>
      </c>
      <c r="Q12" s="147">
        <v>0</v>
      </c>
      <c r="R12" s="147">
        <v>-1</v>
      </c>
      <c r="S12" s="147">
        <v>0</v>
      </c>
      <c r="T12" s="147">
        <v>0</v>
      </c>
      <c r="U12" s="147">
        <v>0</v>
      </c>
    </row>
    <row r="13" spans="1:21" s="191" customFormat="1">
      <c r="A13" s="138" t="s">
        <v>338</v>
      </c>
      <c r="B13" s="147"/>
      <c r="C13" s="147"/>
      <c r="D13" s="147"/>
      <c r="E13" s="147"/>
      <c r="F13" s="147"/>
      <c r="G13" s="147"/>
      <c r="H13" s="147">
        <v>-438</v>
      </c>
      <c r="I13" s="147">
        <v>-438</v>
      </c>
      <c r="J13" s="147">
        <v>-438</v>
      </c>
      <c r="K13" s="147">
        <v>0</v>
      </c>
      <c r="L13" s="147">
        <v>0</v>
      </c>
      <c r="M13" s="147">
        <v>0</v>
      </c>
      <c r="N13" s="147"/>
      <c r="O13" s="147">
        <v>0</v>
      </c>
      <c r="P13" s="147">
        <v>0</v>
      </c>
      <c r="Q13" s="147">
        <v>0</v>
      </c>
      <c r="R13" s="147">
        <v>0</v>
      </c>
      <c r="S13" s="147">
        <v>0</v>
      </c>
      <c r="T13" s="147">
        <v>0</v>
      </c>
      <c r="U13" s="147">
        <v>0</v>
      </c>
    </row>
    <row r="14" spans="1:21" s="191" customFormat="1">
      <c r="A14" s="138" t="s">
        <v>445</v>
      </c>
      <c r="B14" s="147">
        <v>-1</v>
      </c>
      <c r="C14" s="147">
        <v>0</v>
      </c>
      <c r="D14" s="147">
        <v>-0.88300000000000001</v>
      </c>
      <c r="E14" s="147">
        <v>-0.88300000000000001</v>
      </c>
      <c r="F14" s="147">
        <v>-0.88300000000000001</v>
      </c>
      <c r="G14" s="147">
        <v>0</v>
      </c>
      <c r="H14" s="147">
        <v>0</v>
      </c>
      <c r="I14" s="147">
        <v>0</v>
      </c>
      <c r="J14" s="147">
        <v>-7</v>
      </c>
      <c r="K14" s="147">
        <v>0</v>
      </c>
      <c r="L14" s="147">
        <v>0</v>
      </c>
      <c r="M14" s="147">
        <v>0</v>
      </c>
      <c r="N14" s="147">
        <v>2</v>
      </c>
      <c r="O14" s="147">
        <v>0</v>
      </c>
      <c r="P14" s="147">
        <v>0</v>
      </c>
      <c r="Q14" s="147">
        <v>-1</v>
      </c>
      <c r="R14" s="147">
        <v>0</v>
      </c>
      <c r="S14" s="147">
        <v>0</v>
      </c>
      <c r="T14" s="147">
        <v>0</v>
      </c>
      <c r="U14" s="147">
        <v>0</v>
      </c>
    </row>
    <row r="15" spans="1:21" s="191" customFormat="1">
      <c r="A15" s="138" t="s">
        <v>443</v>
      </c>
      <c r="B15" s="147"/>
      <c r="C15" s="147"/>
      <c r="D15" s="147"/>
      <c r="E15" s="147"/>
      <c r="F15" s="147"/>
      <c r="G15" s="147"/>
      <c r="H15" s="147"/>
      <c r="I15" s="147"/>
      <c r="J15" s="147"/>
      <c r="K15" s="147"/>
      <c r="L15" s="147"/>
      <c r="M15" s="147"/>
      <c r="N15" s="147">
        <v>18</v>
      </c>
      <c r="O15" s="147">
        <v>0</v>
      </c>
      <c r="P15" s="147">
        <v>0</v>
      </c>
      <c r="Q15" s="147">
        <v>0</v>
      </c>
      <c r="R15" s="147">
        <v>0</v>
      </c>
      <c r="S15" s="147">
        <v>0</v>
      </c>
      <c r="T15" s="147">
        <v>0</v>
      </c>
      <c r="U15" s="147">
        <v>0</v>
      </c>
    </row>
    <row r="16" spans="1:21" s="226" customFormat="1">
      <c r="A16" s="227" t="s">
        <v>303</v>
      </c>
      <c r="B16" s="228">
        <v>2573</v>
      </c>
      <c r="C16" s="228">
        <v>2910</v>
      </c>
      <c r="D16" s="228">
        <v>5258.058</v>
      </c>
      <c r="E16" s="228">
        <v>5472.558</v>
      </c>
      <c r="F16" s="228">
        <v>597.11699999999996</v>
      </c>
      <c r="G16" s="228">
        <v>1502.117</v>
      </c>
      <c r="H16" s="228">
        <v>1416</v>
      </c>
      <c r="I16" s="228">
        <v>1735</v>
      </c>
      <c r="J16" s="228">
        <v>1442</v>
      </c>
      <c r="K16" s="228">
        <v>1638</v>
      </c>
      <c r="L16" s="228">
        <v>3951</v>
      </c>
      <c r="M16" s="228">
        <v>4082</v>
      </c>
      <c r="N16" s="228">
        <v>3237</v>
      </c>
      <c r="O16" s="228">
        <v>8061</v>
      </c>
      <c r="P16" s="228">
        <v>8059</v>
      </c>
      <c r="Q16" s="228">
        <v>8204</v>
      </c>
      <c r="R16" s="228">
        <v>8323</v>
      </c>
      <c r="S16" s="228">
        <v>8965</v>
      </c>
      <c r="T16" s="228">
        <v>9245</v>
      </c>
      <c r="U16" s="228">
        <f>U4+U8+U10</f>
        <v>9273</v>
      </c>
    </row>
    <row r="17" spans="1:19" s="191" customFormat="1">
      <c r="A17" s="148"/>
      <c r="B17" s="148"/>
      <c r="C17" s="148"/>
      <c r="D17" s="152"/>
      <c r="E17" s="148"/>
      <c r="F17" s="152"/>
      <c r="G17" s="148"/>
      <c r="N17" s="192"/>
      <c r="O17" s="192"/>
      <c r="S17" s="192"/>
    </row>
    <row r="18" spans="1:19" s="191" customFormat="1">
      <c r="A18" s="138"/>
      <c r="B18" s="147"/>
      <c r="C18" s="147"/>
      <c r="D18" s="147"/>
      <c r="E18" s="147"/>
      <c r="F18" s="147"/>
      <c r="G18" s="147"/>
    </row>
    <row r="19" spans="1:19" s="191" customFormat="1"/>
    <row r="20" spans="1:19" s="191" customFormat="1"/>
    <row r="21" spans="1:19" s="191" customFormat="1"/>
    <row r="22" spans="1:19" s="191" customFormat="1"/>
    <row r="23" spans="1:19" s="191" customFormat="1"/>
    <row r="24" spans="1:19" s="191" customFormat="1"/>
    <row r="25" spans="1:19" s="191" customFormat="1"/>
    <row r="26" spans="1:19" s="191" customFormat="1"/>
    <row r="27" spans="1:19" s="191" customFormat="1"/>
    <row r="28" spans="1:19" s="191" customFormat="1"/>
    <row r="29" spans="1:19" s="191" customFormat="1"/>
    <row r="30" spans="1:19" s="191" customFormat="1"/>
    <row r="31" spans="1:19" s="191" customFormat="1"/>
    <row r="32" spans="1:19" s="191" customFormat="1"/>
    <row r="33" s="191" customFormat="1"/>
    <row r="34" s="191" customFormat="1"/>
    <row r="35" s="191" customFormat="1"/>
    <row r="36" s="191" customFormat="1"/>
    <row r="37" s="191" customFormat="1"/>
    <row r="38" s="191" customFormat="1"/>
    <row r="39" s="191" customFormat="1"/>
    <row r="40" s="191" customFormat="1"/>
    <row r="41" s="191" customFormat="1"/>
    <row r="42" s="191" customFormat="1"/>
    <row r="43" s="191" customFormat="1"/>
    <row r="44" s="191" customFormat="1"/>
    <row r="45" s="191" customFormat="1"/>
    <row r="46" s="191" customFormat="1"/>
    <row r="47" s="191" customFormat="1"/>
    <row r="48" s="191" customFormat="1"/>
    <row r="49" s="191" customFormat="1"/>
    <row r="50" s="191" customFormat="1"/>
    <row r="51" s="191" customFormat="1"/>
    <row r="52" s="191" customFormat="1"/>
    <row r="53" s="191" customFormat="1"/>
    <row r="54" s="191" customFormat="1"/>
    <row r="55" s="191" customFormat="1"/>
    <row r="56" s="191" customFormat="1"/>
    <row r="57" s="191" customFormat="1"/>
    <row r="58" s="191" customFormat="1"/>
    <row r="59" s="191" customFormat="1"/>
    <row r="60" s="191" customFormat="1"/>
    <row r="61" s="191" customFormat="1"/>
    <row r="62" s="191" customFormat="1"/>
    <row r="63" s="191" customFormat="1"/>
    <row r="64" s="191" customFormat="1"/>
    <row r="65" s="191" customFormat="1"/>
    <row r="66" s="191" customFormat="1"/>
    <row r="67" s="191" customFormat="1"/>
    <row r="68" s="191" customFormat="1"/>
    <row r="69" s="191" customFormat="1"/>
    <row r="70" s="191" customFormat="1"/>
    <row r="71" s="191" customFormat="1"/>
    <row r="72" s="191" customFormat="1"/>
    <row r="73" s="191" customFormat="1"/>
    <row r="74" s="191" customFormat="1"/>
    <row r="75" s="191" customFormat="1"/>
    <row r="76" s="191" customFormat="1"/>
    <row r="77" s="191" customFormat="1"/>
    <row r="78" s="191" customFormat="1"/>
    <row r="79" s="191" customFormat="1"/>
    <row r="80" s="191" customFormat="1"/>
    <row r="81" s="191" customFormat="1"/>
    <row r="82" s="191" customFormat="1"/>
    <row r="83" s="191" customFormat="1"/>
    <row r="84" s="191" customFormat="1"/>
    <row r="85" s="191" customFormat="1"/>
    <row r="86" s="191" customFormat="1"/>
    <row r="87" s="191" customFormat="1"/>
    <row r="88" s="191" customFormat="1"/>
    <row r="89" s="191" customFormat="1"/>
    <row r="90" s="191" customFormat="1"/>
    <row r="91" s="191" customFormat="1"/>
    <row r="92" s="191" customFormat="1"/>
    <row r="93" s="191" customFormat="1"/>
    <row r="94" s="191" customFormat="1"/>
    <row r="95" s="191" customFormat="1"/>
    <row r="96" s="191" customFormat="1"/>
    <row r="97" s="191" customFormat="1"/>
    <row r="98" s="191" customFormat="1"/>
    <row r="99" s="191" customFormat="1"/>
    <row r="100" s="191" customFormat="1"/>
    <row r="101" s="191" customFormat="1"/>
    <row r="102" s="191" customFormat="1"/>
    <row r="103" s="191" customFormat="1"/>
    <row r="104" s="191" customFormat="1"/>
    <row r="105" s="191" customFormat="1"/>
    <row r="106" s="191" customFormat="1"/>
    <row r="107" s="191" customFormat="1"/>
    <row r="108" s="191" customFormat="1"/>
    <row r="109" s="191" customFormat="1"/>
    <row r="110" s="191" customFormat="1"/>
    <row r="111" s="191" customFormat="1"/>
    <row r="112"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row r="229" s="191" customFormat="1"/>
    <row r="230" s="191" customFormat="1"/>
    <row r="231" s="191" customFormat="1"/>
    <row r="232" s="191" customFormat="1"/>
    <row r="233" s="191" customFormat="1"/>
    <row r="234" s="191" customFormat="1"/>
    <row r="235" s="191" customFormat="1"/>
    <row r="236" s="191" customFormat="1"/>
    <row r="237" s="191" customFormat="1"/>
    <row r="238" s="191" customFormat="1"/>
    <row r="239" s="191" customFormat="1"/>
    <row r="240" s="191" customFormat="1"/>
    <row r="241" s="191" customFormat="1"/>
    <row r="242" s="191" customFormat="1"/>
    <row r="243" s="191" customFormat="1"/>
    <row r="244" s="191" customFormat="1"/>
    <row r="245" s="191" customFormat="1"/>
    <row r="246" s="191" customFormat="1"/>
    <row r="247" s="191" customFormat="1"/>
    <row r="248" s="191" customFormat="1"/>
    <row r="249" s="191" customFormat="1"/>
    <row r="250" s="191" customFormat="1"/>
    <row r="251" s="191" customFormat="1"/>
    <row r="252" s="191" customFormat="1"/>
    <row r="253" s="191" customFormat="1"/>
    <row r="254" s="191" customFormat="1"/>
    <row r="255" s="191" customFormat="1"/>
    <row r="256" s="191" customFormat="1"/>
    <row r="257" s="191" customFormat="1"/>
    <row r="258" s="191" customFormat="1"/>
    <row r="259" s="191" customFormat="1"/>
    <row r="260" s="191" customFormat="1"/>
    <row r="261" s="191" customFormat="1"/>
    <row r="262" s="191" customFormat="1"/>
    <row r="263" s="191" customFormat="1"/>
    <row r="264" s="191" customFormat="1"/>
    <row r="265" s="191" customFormat="1"/>
    <row r="266" s="191" customFormat="1"/>
    <row r="267" s="191" customFormat="1"/>
    <row r="268" s="191" customFormat="1"/>
    <row r="269" s="191" customFormat="1"/>
    <row r="270" s="191" customFormat="1"/>
    <row r="271" s="191" customFormat="1"/>
    <row r="272" s="191" customFormat="1"/>
    <row r="273" s="191" customFormat="1"/>
    <row r="274" s="191" customFormat="1"/>
    <row r="275" s="191" customFormat="1"/>
    <row r="276" s="191" customFormat="1"/>
    <row r="277" s="191" customFormat="1"/>
    <row r="278" s="191" customFormat="1"/>
    <row r="279" s="191" customFormat="1"/>
    <row r="280" s="191" customFormat="1"/>
    <row r="281" s="191" customFormat="1"/>
    <row r="282" s="191" customFormat="1"/>
    <row r="283" s="191" customFormat="1"/>
    <row r="284" s="191" customFormat="1"/>
    <row r="285" s="191" customFormat="1"/>
    <row r="286" s="191" customFormat="1"/>
    <row r="287" s="191" customFormat="1"/>
    <row r="288" s="191" customFormat="1"/>
    <row r="289" s="191" customFormat="1"/>
    <row r="290" s="191" customFormat="1"/>
    <row r="291" s="191" customFormat="1"/>
    <row r="292" s="191" customFormat="1"/>
    <row r="293" s="191" customFormat="1"/>
    <row r="294" s="191" customFormat="1"/>
    <row r="295" s="191" customFormat="1"/>
    <row r="296" s="191" customFormat="1"/>
    <row r="297" s="191" customFormat="1"/>
    <row r="298" s="191" customFormat="1"/>
    <row r="299" s="191" customFormat="1"/>
    <row r="300" s="191" customFormat="1"/>
    <row r="301" s="191" customFormat="1"/>
    <row r="302" s="191" customFormat="1"/>
    <row r="303" s="191" customFormat="1"/>
    <row r="304" s="191" customFormat="1"/>
    <row r="305" s="191" customFormat="1"/>
    <row r="306" s="191" customFormat="1"/>
    <row r="307" s="191" customFormat="1"/>
    <row r="308" s="191" customFormat="1"/>
    <row r="309" s="191" customFormat="1"/>
    <row r="310" s="191" customFormat="1"/>
    <row r="311" s="191" customFormat="1"/>
    <row r="312" s="191" customFormat="1"/>
    <row r="313" s="191" customFormat="1"/>
    <row r="314" s="191" customFormat="1"/>
    <row r="315" s="191" customFormat="1"/>
    <row r="316" s="191" customFormat="1"/>
    <row r="317" s="191" customFormat="1"/>
    <row r="318" s="191" customFormat="1"/>
    <row r="319" s="191" customFormat="1"/>
    <row r="320" s="191" customFormat="1"/>
    <row r="321" s="191" customFormat="1"/>
    <row r="322" s="191" customFormat="1"/>
    <row r="323" s="191" customFormat="1"/>
    <row r="324" s="191" customFormat="1"/>
    <row r="325" s="191" customFormat="1"/>
    <row r="326" s="191" customFormat="1"/>
    <row r="327" s="191" customFormat="1"/>
    <row r="328" s="191" customFormat="1"/>
    <row r="329" s="191" customFormat="1"/>
    <row r="330" s="191" customFormat="1"/>
    <row r="331" s="191" customFormat="1"/>
    <row r="332" s="191" customFormat="1"/>
    <row r="333" s="191" customFormat="1"/>
    <row r="334" s="191" customFormat="1"/>
    <row r="335" s="191" customFormat="1"/>
    <row r="336" s="191" customFormat="1"/>
    <row r="337" s="191" customFormat="1"/>
    <row r="338" s="191" customFormat="1"/>
    <row r="339" s="191" customFormat="1"/>
    <row r="340" s="191" customFormat="1"/>
    <row r="341" s="191" customFormat="1"/>
    <row r="342" s="191" customFormat="1"/>
    <row r="343" s="191" customFormat="1"/>
    <row r="344" s="191" customFormat="1"/>
    <row r="345" s="191" customFormat="1"/>
    <row r="346" s="191" customFormat="1"/>
    <row r="347" s="191" customFormat="1"/>
    <row r="348" s="191" customFormat="1"/>
    <row r="349" s="191" customFormat="1"/>
    <row r="350" s="191" customFormat="1"/>
    <row r="351" s="191" customFormat="1"/>
    <row r="352" s="191" customFormat="1"/>
    <row r="353" s="191" customFormat="1"/>
    <row r="354" s="191" customFormat="1"/>
    <row r="355" s="191" customFormat="1"/>
    <row r="356" s="191" customFormat="1"/>
    <row r="357" s="191" customFormat="1"/>
    <row r="358" s="191" customFormat="1"/>
    <row r="359" s="191" customFormat="1"/>
    <row r="360" s="191" customFormat="1"/>
    <row r="361" s="191" customFormat="1"/>
    <row r="362" s="191" customFormat="1"/>
    <row r="363" s="191" customFormat="1"/>
    <row r="364" s="191" customFormat="1"/>
    <row r="365" s="191" customFormat="1"/>
    <row r="366" s="191" customFormat="1"/>
    <row r="367" s="191" customFormat="1"/>
    <row r="368" s="191" customFormat="1"/>
    <row r="369" s="191" customFormat="1"/>
    <row r="370" s="191" customFormat="1"/>
    <row r="371" s="191" customFormat="1"/>
    <row r="372" s="191" customFormat="1"/>
    <row r="373" s="191" customFormat="1"/>
    <row r="374" s="191" customFormat="1"/>
    <row r="375" s="191" customFormat="1"/>
    <row r="376" s="191" customFormat="1"/>
    <row r="377" s="191" customFormat="1"/>
    <row r="378" s="191" customFormat="1"/>
    <row r="379" s="191" customFormat="1"/>
    <row r="380" s="191" customFormat="1"/>
    <row r="381" s="191" customFormat="1"/>
    <row r="382" s="191" customFormat="1"/>
    <row r="383" s="191" customFormat="1"/>
    <row r="384" s="191" customFormat="1"/>
    <row r="385" s="191" customFormat="1"/>
    <row r="386" s="191" customFormat="1"/>
    <row r="387" s="191" customFormat="1"/>
    <row r="388" s="191" customFormat="1"/>
    <row r="389" s="191" customFormat="1"/>
    <row r="390" s="191" customFormat="1"/>
    <row r="391" s="191" customFormat="1"/>
    <row r="392" s="191" customFormat="1"/>
    <row r="393" s="191" customFormat="1"/>
    <row r="394" s="191" customFormat="1"/>
    <row r="395" s="191" customFormat="1"/>
    <row r="396" s="191" customFormat="1"/>
    <row r="397" s="191" customFormat="1"/>
    <row r="398" s="191" customFormat="1"/>
    <row r="399" s="191" customFormat="1"/>
    <row r="400" s="191" customFormat="1"/>
    <row r="401" s="191" customFormat="1"/>
    <row r="402" s="191" customFormat="1"/>
    <row r="403" s="191" customFormat="1"/>
    <row r="404" s="191" customFormat="1"/>
    <row r="405" s="191" customFormat="1"/>
    <row r="406" s="191" customFormat="1"/>
    <row r="407" s="191" customFormat="1"/>
    <row r="408" s="191" customFormat="1"/>
    <row r="409" s="191" customFormat="1"/>
    <row r="410" s="191" customFormat="1"/>
    <row r="411" s="191" customFormat="1"/>
    <row r="412" s="191" customFormat="1"/>
    <row r="413" s="191" customFormat="1"/>
    <row r="414" s="191" customFormat="1"/>
    <row r="415" s="191" customFormat="1"/>
    <row r="416" s="191" customFormat="1"/>
    <row r="417" s="191" customFormat="1"/>
    <row r="418" s="191" customFormat="1"/>
    <row r="419" s="191" customFormat="1"/>
    <row r="420" s="191" customFormat="1"/>
    <row r="421" s="191" customFormat="1"/>
    <row r="422" s="191" customFormat="1"/>
    <row r="423" s="191" customFormat="1"/>
    <row r="424" s="191" customFormat="1"/>
    <row r="425" s="191" customFormat="1"/>
    <row r="426" s="191" customFormat="1"/>
    <row r="427" s="191" customFormat="1"/>
    <row r="428" s="191" customFormat="1"/>
    <row r="429" s="191" customFormat="1"/>
    <row r="430" s="191" customFormat="1"/>
    <row r="431" s="191" customFormat="1"/>
    <row r="432" s="191" customFormat="1"/>
    <row r="433" s="191" customFormat="1"/>
    <row r="434" s="191" customFormat="1"/>
  </sheetData>
  <phoneticPr fontId="25" type="noConversion"/>
  <pageMargins left="0.70866141732283472" right="0.70866141732283472" top="0.74803149606299213" bottom="0.74803149606299213" header="0.31496062992125984" footer="0.31496062992125984"/>
  <pageSetup scale="3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VCB</vt:lpstr>
      <vt:lpstr>10 Adjusted </vt:lpstr>
      <vt:lpstr>11 Allente</vt:lpstr>
      <vt:lpstr>Full year historic data --&gt;&gt;</vt:lpstr>
      <vt:lpstr>12 IS FY</vt:lpstr>
      <vt:lpstr>13 BS FY</vt:lpstr>
      <vt:lpstr>14 EQ FY</vt:lpstr>
      <vt:lpstr>15 CF FY</vt:lpstr>
      <vt:lpstr>Other information --&gt;&gt;</vt:lpstr>
      <vt:lpstr>16 IS Restatement</vt:lpstr>
      <vt:lpstr>17 IS FY old</vt:lpstr>
      <vt:lpstr>Sheet1</vt:lpstr>
      <vt:lpstr>IB6-IB8</vt:lpstr>
      <vt:lpstr>NENT P KPI</vt:lpstr>
      <vt:lpstr>'1 FO Q'!Print_Area</vt:lpstr>
      <vt:lpstr>'10 Adjusted '!Print_Area</vt:lpstr>
      <vt:lpstr>'11 Allente'!Print_Area</vt:lpstr>
      <vt:lpstr>'12 IS FY'!Print_Area</vt:lpstr>
      <vt:lpstr>'13 BS FY'!Print_Area</vt:lpstr>
      <vt:lpstr>'14 EQ FY'!Print_Area</vt:lpstr>
      <vt:lpstr>'15 CF FY'!Print_Area</vt:lpstr>
      <vt:lpstr>'16 IS Restatement'!Print_Area</vt:lpstr>
      <vt:lpstr>'17 IS FY old'!Print_Area</vt:lpstr>
      <vt:lpstr>'2 IS Q'!Print_Area</vt:lpstr>
      <vt:lpstr>'3 BS COND Q'!Print_Area</vt:lpstr>
      <vt:lpstr>'4 CF Q'!Print_Area</vt:lpstr>
      <vt:lpstr>'5 EQ Q'!Print_Area</vt:lpstr>
      <vt:lpstr>'6 KPI Q'!Print_Area</vt:lpstr>
      <vt:lpstr>'7 ND Q'!Print_Area</vt:lpstr>
      <vt:lpstr>'8 CE Q'!Print_Area</vt:lpstr>
      <vt:lpstr>'9 VCB'!Print_Area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2022-06-16T08:57:43Z</cp:lastPrinted>
  <dcterms:created xsi:type="dcterms:W3CDTF">2016-07-06T07:05:05Z</dcterms:created>
  <dcterms:modified xsi:type="dcterms:W3CDTF">2022-10-23T06:59:28Z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